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taša\Desktop\Nataša\Obračuni\Obračuni 2025\31.12.2025\"/>
    </mc:Choice>
  </mc:AlternateContent>
  <bookViews>
    <workbookView xWindow="0" yWindow="0" windowWidth="28800" windowHeight="114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E335" i="9" s="1"/>
  <c r="G335" i="9"/>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F324" i="9"/>
  <c r="H323" i="9"/>
  <c r="E323" i="9" s="1"/>
  <c r="G323" i="9"/>
  <c r="F323" i="9"/>
  <c r="B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L290" i="9"/>
  <c r="E290" i="9"/>
  <c r="B290" i="9"/>
  <c r="M289" i="9"/>
  <c r="L289" i="9"/>
  <c r="F289" i="9" s="1"/>
  <c r="E289" i="9"/>
  <c r="B289" i="9" s="1"/>
  <c r="M288" i="9"/>
  <c r="L288" i="9"/>
  <c r="F288" i="9"/>
  <c r="B288" i="9" s="1"/>
  <c r="E288" i="9"/>
  <c r="M287" i="9"/>
  <c r="L287" i="9"/>
  <c r="F287" i="9" s="1"/>
  <c r="E287" i="9"/>
  <c r="B287" i="9" s="1"/>
  <c r="M286" i="9"/>
  <c r="F286" i="9" s="1"/>
  <c r="B286" i="9" s="1"/>
  <c r="L286" i="9"/>
  <c r="E286" i="9"/>
  <c r="M285" i="9"/>
  <c r="L285" i="9"/>
  <c r="F285" i="9" s="1"/>
  <c r="E285" i="9"/>
  <c r="M284" i="9"/>
  <c r="L284" i="9"/>
  <c r="F284" i="9"/>
  <c r="B284" i="9" s="1"/>
  <c r="E284" i="9"/>
  <c r="M283" i="9"/>
  <c r="L283" i="9"/>
  <c r="F283" i="9" s="1"/>
  <c r="E283" i="9"/>
  <c r="M282" i="9"/>
  <c r="F282" i="9" s="1"/>
  <c r="L282" i="9"/>
  <c r="E282" i="9"/>
  <c r="B282" i="9"/>
  <c r="M281" i="9"/>
  <c r="L281" i="9"/>
  <c r="F281" i="9" s="1"/>
  <c r="E281" i="9"/>
  <c r="B281" i="9" s="1"/>
  <c r="M280" i="9"/>
  <c r="L280" i="9"/>
  <c r="F280" i="9"/>
  <c r="B280" i="9" s="1"/>
  <c r="E280" i="9"/>
  <c r="M279" i="9"/>
  <c r="L279" i="9"/>
  <c r="F279" i="9" s="1"/>
  <c r="E279" i="9"/>
  <c r="B279" i="9" s="1"/>
  <c r="M278" i="9"/>
  <c r="F278" i="9" s="1"/>
  <c r="B278" i="9" s="1"/>
  <c r="L278" i="9"/>
  <c r="E278" i="9"/>
  <c r="M277" i="9"/>
  <c r="L277" i="9"/>
  <c r="F277" i="9" s="1"/>
  <c r="E277" i="9"/>
  <c r="M276" i="9"/>
  <c r="L276" i="9"/>
  <c r="F276" i="9"/>
  <c r="B276" i="9" s="1"/>
  <c r="E276" i="9"/>
  <c r="M275" i="9"/>
  <c r="L275" i="9"/>
  <c r="F275" i="9" s="1"/>
  <c r="E275" i="9"/>
  <c r="M274" i="9"/>
  <c r="F274" i="9" s="1"/>
  <c r="L274" i="9"/>
  <c r="E274" i="9"/>
  <c r="B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L266" i="9"/>
  <c r="E266" i="9"/>
  <c r="B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E259" i="9"/>
  <c r="M258" i="9"/>
  <c r="F258" i="9" s="1"/>
  <c r="L258" i="9"/>
  <c r="E258" i="9"/>
  <c r="B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M250" i="9"/>
  <c r="F250" i="9" s="1"/>
  <c r="L250" i="9"/>
  <c r="E250" i="9"/>
  <c r="B250" i="9"/>
  <c r="M249" i="9"/>
  <c r="L249" i="9"/>
  <c r="F249" i="9" s="1"/>
  <c r="E249" i="9"/>
  <c r="B249" i="9" s="1"/>
  <c r="M248" i="9"/>
  <c r="L248" i="9"/>
  <c r="F248" i="9"/>
  <c r="B248" i="9" s="1"/>
  <c r="E248" i="9"/>
  <c r="M247" i="9"/>
  <c r="L247" i="9"/>
  <c r="F247" i="9" s="1"/>
  <c r="E247" i="9"/>
  <c r="M246" i="9"/>
  <c r="L246" i="9"/>
  <c r="E246" i="9"/>
  <c r="M245" i="9"/>
  <c r="L245" i="9"/>
  <c r="F245" i="9" s="1"/>
  <c r="E245" i="9"/>
  <c r="M244" i="9"/>
  <c r="F244" i="9" s="1"/>
  <c r="B244" i="9" s="1"/>
  <c r="L244" i="9"/>
  <c r="E244" i="9"/>
  <c r="M243" i="9"/>
  <c r="L243" i="9"/>
  <c r="E243" i="9"/>
  <c r="M242" i="9"/>
  <c r="F242" i="9" s="1"/>
  <c r="L242" i="9"/>
  <c r="E242" i="9"/>
  <c r="B242" i="9"/>
  <c r="M241" i="9"/>
  <c r="L241" i="9"/>
  <c r="F241" i="9" s="1"/>
  <c r="E241" i="9"/>
  <c r="B241" i="9" s="1"/>
  <c r="M240" i="9"/>
  <c r="L240" i="9"/>
  <c r="F240" i="9"/>
  <c r="B240" i="9" s="1"/>
  <c r="E240" i="9"/>
  <c r="M239" i="9"/>
  <c r="L239" i="9"/>
  <c r="E239" i="9"/>
  <c r="M238" i="9"/>
  <c r="F238" i="9" s="1"/>
  <c r="B238" i="9" s="1"/>
  <c r="L238" i="9"/>
  <c r="E238" i="9"/>
  <c r="M237" i="9"/>
  <c r="L237" i="9"/>
  <c r="E237" i="9"/>
  <c r="M236" i="9"/>
  <c r="F236" i="9" s="1"/>
  <c r="B236" i="9" s="1"/>
  <c r="L236" i="9"/>
  <c r="E236" i="9"/>
  <c r="M235" i="9"/>
  <c r="L235" i="9"/>
  <c r="F235" i="9" s="1"/>
  <c r="E235" i="9"/>
  <c r="M234" i="9"/>
  <c r="F234" i="9" s="1"/>
  <c r="L234" i="9"/>
  <c r="E234" i="9"/>
  <c r="B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B118" i="9" s="1"/>
  <c r="F118" i="9"/>
  <c r="H117" i="9"/>
  <c r="G117" i="9"/>
  <c r="F117" i="9"/>
  <c r="H116" i="9"/>
  <c r="G116" i="9"/>
  <c r="F116" i="9"/>
  <c r="E116" i="9"/>
  <c r="B116" i="9" s="1"/>
  <c r="H115" i="9"/>
  <c r="G115" i="9"/>
  <c r="F115" i="9"/>
  <c r="E115" i="9"/>
  <c r="H114" i="9"/>
  <c r="G114" i="9"/>
  <c r="E114" i="9" s="1"/>
  <c r="B114" i="9" s="1"/>
  <c r="F114" i="9"/>
  <c r="H113" i="9"/>
  <c r="G113" i="9"/>
  <c r="E113" i="9" s="1"/>
  <c r="B113" i="9" s="1"/>
  <c r="F113" i="9"/>
  <c r="H112" i="9"/>
  <c r="E112" i="9" s="1"/>
  <c r="G112" i="9"/>
  <c r="F112" i="9"/>
  <c r="B112" i="9"/>
  <c r="H111" i="9"/>
  <c r="G111" i="9"/>
  <c r="F111" i="9"/>
  <c r="E111" i="9"/>
  <c r="B111" i="9" s="1"/>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F105" i="9"/>
  <c r="E105" i="9"/>
  <c r="H104" i="9"/>
  <c r="G104" i="9"/>
  <c r="E104" i="9" s="1"/>
  <c r="F104" i="9"/>
  <c r="H103" i="9"/>
  <c r="G103" i="9"/>
  <c r="F103" i="9"/>
  <c r="H102" i="9"/>
  <c r="G102" i="9"/>
  <c r="F102" i="9"/>
  <c r="E102" i="9"/>
  <c r="B102" i="9" s="1"/>
  <c r="H101" i="9"/>
  <c r="G101" i="9"/>
  <c r="F101" i="9"/>
  <c r="E101" i="9"/>
  <c r="H100" i="9"/>
  <c r="G100" i="9"/>
  <c r="E100" i="9" s="1"/>
  <c r="B100" i="9" s="1"/>
  <c r="F100" i="9"/>
  <c r="H99" i="9"/>
  <c r="G99" i="9"/>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H92" i="9"/>
  <c r="G92" i="9"/>
  <c r="E92" i="9" s="1"/>
  <c r="F92" i="9"/>
  <c r="H91" i="9"/>
  <c r="G91" i="9"/>
  <c r="F91" i="9"/>
  <c r="H90" i="9"/>
  <c r="G90" i="9"/>
  <c r="F90" i="9"/>
  <c r="E90" i="9"/>
  <c r="B90" i="9" s="1"/>
  <c r="H89" i="9"/>
  <c r="G89" i="9"/>
  <c r="F89" i="9"/>
  <c r="E89" i="9"/>
  <c r="H88" i="9"/>
  <c r="G88" i="9"/>
  <c r="E88" i="9" s="1"/>
  <c r="F88" i="9"/>
  <c r="H87" i="9"/>
  <c r="G87" i="9"/>
  <c r="F87" i="9"/>
  <c r="H86" i="9"/>
  <c r="G86" i="9"/>
  <c r="F86" i="9"/>
  <c r="E86" i="9"/>
  <c r="B86" i="9" s="1"/>
  <c r="H85" i="9"/>
  <c r="G85" i="9"/>
  <c r="F85" i="9"/>
  <c r="E85" i="9"/>
  <c r="H84" i="9"/>
  <c r="G84" i="9"/>
  <c r="E84" i="9" s="1"/>
  <c r="B84" i="9" s="1"/>
  <c r="F84" i="9"/>
  <c r="H83" i="9"/>
  <c r="G83" i="9"/>
  <c r="F83" i="9"/>
  <c r="H82" i="9"/>
  <c r="E82" i="9" s="1"/>
  <c r="B82" i="9" s="1"/>
  <c r="G82" i="9"/>
  <c r="F82" i="9"/>
  <c r="H81" i="9"/>
  <c r="G81" i="9"/>
  <c r="F81" i="9"/>
  <c r="E81" i="9"/>
  <c r="H80" i="9"/>
  <c r="G80" i="9"/>
  <c r="E80" i="9" s="1"/>
  <c r="B80" i="9" s="1"/>
  <c r="F80" i="9"/>
  <c r="H79" i="9"/>
  <c r="G79" i="9"/>
  <c r="F79" i="9"/>
  <c r="H78" i="9"/>
  <c r="G78" i="9"/>
  <c r="F78" i="9"/>
  <c r="E78" i="9"/>
  <c r="B78" i="9" s="1"/>
  <c r="H77" i="9"/>
  <c r="G77" i="9"/>
  <c r="F77" i="9"/>
  <c r="E77" i="9"/>
  <c r="H76" i="9"/>
  <c r="G76" i="9"/>
  <c r="E76" i="9" s="1"/>
  <c r="B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B68" i="9" s="1"/>
  <c r="F68" i="9"/>
  <c r="H67" i="9"/>
  <c r="G67" i="9"/>
  <c r="F67" i="9"/>
  <c r="H66" i="9"/>
  <c r="G66" i="9"/>
  <c r="F66" i="9"/>
  <c r="E66" i="9"/>
  <c r="B66" i="9" s="1"/>
  <c r="H65" i="9"/>
  <c r="G65" i="9"/>
  <c r="F65" i="9"/>
  <c r="E65" i="9"/>
  <c r="H64" i="9"/>
  <c r="G64" i="9"/>
  <c r="E64" i="9" s="1"/>
  <c r="B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E57" i="9" s="1"/>
  <c r="G57" i="9"/>
  <c r="F57" i="9"/>
  <c r="H56" i="9"/>
  <c r="G56" i="9"/>
  <c r="F56" i="9"/>
  <c r="H55" i="9"/>
  <c r="G55" i="9"/>
  <c r="F55" i="9"/>
  <c r="H54" i="9"/>
  <c r="G54" i="9"/>
  <c r="F54" i="9"/>
  <c r="E54" i="9"/>
  <c r="B54" i="9" s="1"/>
  <c r="H53" i="9"/>
  <c r="E53" i="9" s="1"/>
  <c r="G53" i="9"/>
  <c r="F53" i="9"/>
  <c r="H52" i="9"/>
  <c r="G52" i="9"/>
  <c r="F52" i="9"/>
  <c r="H51" i="9"/>
  <c r="G51" i="9"/>
  <c r="F51" i="9"/>
  <c r="H50" i="9"/>
  <c r="E50" i="9" s="1"/>
  <c r="B50" i="9" s="1"/>
  <c r="G50" i="9"/>
  <c r="F50" i="9"/>
  <c r="H49" i="9"/>
  <c r="E49" i="9" s="1"/>
  <c r="G49" i="9"/>
  <c r="F49" i="9"/>
  <c r="H48" i="9"/>
  <c r="G48" i="9"/>
  <c r="F48" i="9"/>
  <c r="H47" i="9"/>
  <c r="G47" i="9"/>
  <c r="F47" i="9"/>
  <c r="H46" i="9"/>
  <c r="G46" i="9"/>
  <c r="F46" i="9"/>
  <c r="E46" i="9"/>
  <c r="B46" i="9" s="1"/>
  <c r="H45" i="9"/>
  <c r="G45" i="9"/>
  <c r="F45" i="9"/>
  <c r="E45" i="9"/>
  <c r="H44" i="9"/>
  <c r="G44" i="9"/>
  <c r="E44" i="9" s="1"/>
  <c r="B44" i="9" s="1"/>
  <c r="F44" i="9"/>
  <c r="H43" i="9"/>
  <c r="G43" i="9"/>
  <c r="F43" i="9"/>
  <c r="H42" i="9"/>
  <c r="G42" i="9"/>
  <c r="F42" i="9"/>
  <c r="H41" i="9"/>
  <c r="G41" i="9"/>
  <c r="F41" i="9"/>
  <c r="E41" i="9"/>
  <c r="B41" i="9" s="1"/>
  <c r="H40" i="9"/>
  <c r="G40" i="9"/>
  <c r="F40" i="9"/>
  <c r="E40" i="9"/>
  <c r="H39" i="9"/>
  <c r="G39" i="9"/>
  <c r="F39" i="9"/>
  <c r="H38" i="9"/>
  <c r="G38" i="9"/>
  <c r="F38" i="9"/>
  <c r="E38" i="9"/>
  <c r="B38" i="9" s="1"/>
  <c r="H37" i="9"/>
  <c r="G37" i="9"/>
  <c r="E37" i="9" s="1"/>
  <c r="F37" i="9"/>
  <c r="H36" i="9"/>
  <c r="G36" i="9"/>
  <c r="F36" i="9"/>
  <c r="H35" i="9"/>
  <c r="G35" i="9"/>
  <c r="F35" i="9"/>
  <c r="H34" i="9"/>
  <c r="G34" i="9"/>
  <c r="F34" i="9"/>
  <c r="H33" i="9"/>
  <c r="E33" i="9" s="1"/>
  <c r="B33" i="9" s="1"/>
  <c r="G33" i="9"/>
  <c r="F33" i="9"/>
  <c r="H32" i="9"/>
  <c r="G32" i="9"/>
  <c r="F32" i="9"/>
  <c r="E32" i="9"/>
  <c r="B32" i="9" s="1"/>
  <c r="H31" i="9"/>
  <c r="G31" i="9"/>
  <c r="F31" i="9"/>
  <c r="H30" i="9"/>
  <c r="G30" i="9"/>
  <c r="F30" i="9"/>
  <c r="E30" i="9"/>
  <c r="B30" i="9" s="1"/>
  <c r="H29" i="9"/>
  <c r="G29" i="9"/>
  <c r="F29" i="9"/>
  <c r="E29" i="9"/>
  <c r="B29" i="9" s="1"/>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D97" i="8"/>
  <c r="D92" i="8"/>
  <c r="D87" i="8"/>
  <c r="D82" i="8"/>
  <c r="D77" i="8"/>
  <c r="D72" i="8"/>
  <c r="D67" i="8"/>
  <c r="D62" i="8"/>
  <c r="D51" i="8" s="1"/>
  <c r="C1628" i="1" s="1"/>
  <c r="G1628" i="1" s="1"/>
  <c r="D57" i="8"/>
  <c r="D52" i="8"/>
  <c r="D46" i="8"/>
  <c r="D37" i="8"/>
  <c r="D27" i="8"/>
  <c r="D18" i="8"/>
  <c r="D8" i="8"/>
  <c r="D6" i="8" s="1"/>
  <c r="E44" i="7"/>
  <c r="D44" i="7"/>
  <c r="E39" i="7"/>
  <c r="E38" i="7" s="1"/>
  <c r="D39" i="7"/>
  <c r="E30" i="7"/>
  <c r="D1563" i="1" s="1"/>
  <c r="D30" i="7"/>
  <c r="E23" i="7"/>
  <c r="D23" i="7"/>
  <c r="E22" i="7"/>
  <c r="D22" i="7"/>
  <c r="E14" i="7"/>
  <c r="D14" i="7"/>
  <c r="E7" i="7"/>
  <c r="E6" i="7" s="1"/>
  <c r="E5" i="7" s="1"/>
  <c r="I33" i="3" s="1"/>
  <c r="D7" i="7"/>
  <c r="D6" i="7" s="1"/>
  <c r="D5" i="7"/>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8" i="6"/>
  <c r="F37" i="6"/>
  <c r="E36" i="6"/>
  <c r="D36" i="6"/>
  <c r="D35"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G1278" i="1" s="1"/>
  <c r="D277" i="5"/>
  <c r="F276" i="5"/>
  <c r="F275" i="5"/>
  <c r="F274" i="5"/>
  <c r="D274" i="5"/>
  <c r="F273" i="5"/>
  <c r="F272" i="5"/>
  <c r="F271" i="5"/>
  <c r="F270" i="5"/>
  <c r="F269" i="5"/>
  <c r="F268" i="5"/>
  <c r="F267" i="5"/>
  <c r="F266" i="5"/>
  <c r="F265" i="5"/>
  <c r="F264" i="5"/>
  <c r="E264" i="5"/>
  <c r="D264" i="5"/>
  <c r="F263" i="5"/>
  <c r="F262" i="5"/>
  <c r="F261" i="5"/>
  <c r="E260" i="5"/>
  <c r="E255" i="5"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7"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1061" i="1" s="1"/>
  <c r="D56" i="5"/>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30" i="4"/>
  <c r="E428" i="4"/>
  <c r="D423" i="1" s="1"/>
  <c r="H423" i="1" s="1"/>
  <c r="D428" i="4"/>
  <c r="F428" i="4" s="1"/>
  <c r="F427" i="4"/>
  <c r="E427" i="4"/>
  <c r="D422" i="1" s="1"/>
  <c r="H422" i="1" s="1"/>
  <c r="D427" i="4"/>
  <c r="D648" i="4" s="1"/>
  <c r="E426" i="4"/>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C331" i="1"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D131" i="1" s="1"/>
  <c r="H131" i="1"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C1683" i="1"/>
  <c r="H1683" i="1" s="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G1634" i="1"/>
  <c r="C1634" i="1"/>
  <c r="H1634" i="1" s="1"/>
  <c r="C1633" i="1"/>
  <c r="H1632" i="1"/>
  <c r="C1632" i="1"/>
  <c r="G1632" i="1" s="1"/>
  <c r="H1631" i="1"/>
  <c r="G1631" i="1"/>
  <c r="C1631" i="1"/>
  <c r="G1630" i="1"/>
  <c r="C1630" i="1"/>
  <c r="H1630" i="1" s="1"/>
  <c r="C1629" i="1"/>
  <c r="H1628" i="1"/>
  <c r="H1627" i="1"/>
  <c r="G1627" i="1"/>
  <c r="C1627" i="1"/>
  <c r="G1626" i="1"/>
  <c r="C1626" i="1"/>
  <c r="H1626" i="1" s="1"/>
  <c r="C1625" i="1"/>
  <c r="H1624" i="1"/>
  <c r="C1624" i="1"/>
  <c r="G1624" i="1" s="1"/>
  <c r="H1623" i="1"/>
  <c r="G1623" i="1"/>
  <c r="C1623" i="1"/>
  <c r="C1620" i="1"/>
  <c r="G1620" i="1" s="1"/>
  <c r="H1619" i="1"/>
  <c r="G1619" i="1"/>
  <c r="C1619" i="1"/>
  <c r="G1618" i="1"/>
  <c r="C1618" i="1"/>
  <c r="H1618" i="1" s="1"/>
  <c r="C1617" i="1"/>
  <c r="H1616" i="1"/>
  <c r="C1616" i="1"/>
  <c r="G1616" i="1" s="1"/>
  <c r="H1615" i="1"/>
  <c r="G1615" i="1"/>
  <c r="C1615" i="1"/>
  <c r="G1614" i="1"/>
  <c r="C1614" i="1"/>
  <c r="H1614" i="1" s="1"/>
  <c r="C1613" i="1"/>
  <c r="C1612" i="1"/>
  <c r="G1612" i="1" s="1"/>
  <c r="G1611" i="1"/>
  <c r="C1611" i="1"/>
  <c r="H1611" i="1" s="1"/>
  <c r="G1610" i="1"/>
  <c r="C1610" i="1"/>
  <c r="H1610" i="1" s="1"/>
  <c r="C1609" i="1"/>
  <c r="H1608" i="1"/>
  <c r="C1608" i="1"/>
  <c r="G1608" i="1" s="1"/>
  <c r="H1607" i="1"/>
  <c r="C1607" i="1"/>
  <c r="G1607" i="1" s="1"/>
  <c r="G1606" i="1"/>
  <c r="C1606" i="1"/>
  <c r="H1606" i="1" s="1"/>
  <c r="C1605" i="1"/>
  <c r="H1603" i="1"/>
  <c r="G1603" i="1"/>
  <c r="C1603" i="1"/>
  <c r="C1601" i="1"/>
  <c r="H1600" i="1"/>
  <c r="C1600" i="1"/>
  <c r="G1600" i="1" s="1"/>
  <c r="H1599" i="1"/>
  <c r="G1599" i="1"/>
  <c r="C1599" i="1"/>
  <c r="C1598" i="1"/>
  <c r="C1597" i="1"/>
  <c r="H1596" i="1"/>
  <c r="C1596" i="1"/>
  <c r="G1596" i="1" s="1"/>
  <c r="H1595" i="1"/>
  <c r="G1595" i="1"/>
  <c r="C1595" i="1"/>
  <c r="C1594" i="1"/>
  <c r="C1593" i="1"/>
  <c r="H1592" i="1"/>
  <c r="C1592" i="1"/>
  <c r="G1592" i="1" s="1"/>
  <c r="C1591" i="1"/>
  <c r="H1591" i="1" s="1"/>
  <c r="C1590" i="1"/>
  <c r="C1589" i="1"/>
  <c r="H1588" i="1"/>
  <c r="C1588" i="1"/>
  <c r="G1588" i="1" s="1"/>
  <c r="C1587" i="1"/>
  <c r="G1587" i="1" s="1"/>
  <c r="C1586" i="1"/>
  <c r="H1584" i="1"/>
  <c r="C1584" i="1"/>
  <c r="G1584" i="1" s="1"/>
  <c r="G1582" i="1"/>
  <c r="C1582" i="1"/>
  <c r="H1582" i="1" s="1"/>
  <c r="H1581" i="1"/>
  <c r="G1581" i="1"/>
  <c r="I1581" i="1" s="1"/>
  <c r="D1581" i="1"/>
  <c r="C1581" i="1"/>
  <c r="J1581" i="1" s="1"/>
  <c r="J1580" i="1"/>
  <c r="D1580" i="1"/>
  <c r="C1580" i="1"/>
  <c r="H1579" i="1"/>
  <c r="G1579" i="1"/>
  <c r="I1579" i="1" s="1"/>
  <c r="D1579" i="1"/>
  <c r="C1579" i="1"/>
  <c r="J1579" i="1" s="1"/>
  <c r="J1578" i="1"/>
  <c r="D1578" i="1"/>
  <c r="C1578" i="1"/>
  <c r="D1577" i="1"/>
  <c r="C1577" i="1"/>
  <c r="H1576" i="1"/>
  <c r="G1576" i="1"/>
  <c r="D1576" i="1"/>
  <c r="C1576" i="1"/>
  <c r="J1576" i="1" s="1"/>
  <c r="D1575" i="1"/>
  <c r="C1575" i="1"/>
  <c r="H1574" i="1"/>
  <c r="G1574" i="1"/>
  <c r="D1574" i="1"/>
  <c r="C1574" i="1"/>
  <c r="J1574" i="1" s="1"/>
  <c r="D1573" i="1"/>
  <c r="C1573" i="1"/>
  <c r="D1572" i="1"/>
  <c r="D1571" i="1"/>
  <c r="H1570" i="1"/>
  <c r="G1570" i="1"/>
  <c r="D1570" i="1"/>
  <c r="C1570" i="1"/>
  <c r="J1570" i="1" s="1"/>
  <c r="D1569" i="1"/>
  <c r="C1569" i="1"/>
  <c r="H1568" i="1"/>
  <c r="G1568" i="1"/>
  <c r="D1568" i="1"/>
  <c r="C1568" i="1"/>
  <c r="J1568" i="1" s="1"/>
  <c r="D1567" i="1"/>
  <c r="C1567" i="1"/>
  <c r="H1566" i="1"/>
  <c r="G1566" i="1"/>
  <c r="D1566" i="1"/>
  <c r="C1566" i="1"/>
  <c r="J1566" i="1" s="1"/>
  <c r="D1565" i="1"/>
  <c r="C1565" i="1"/>
  <c r="H1564" i="1"/>
  <c r="G1564" i="1"/>
  <c r="D1564" i="1"/>
  <c r="C1564" i="1"/>
  <c r="J1564" i="1" s="1"/>
  <c r="H1563" i="1"/>
  <c r="G1563" i="1"/>
  <c r="C1563" i="1"/>
  <c r="J1562" i="1"/>
  <c r="D1562" i="1"/>
  <c r="C1562" i="1"/>
  <c r="H1561" i="1"/>
  <c r="G1561" i="1"/>
  <c r="D1561" i="1"/>
  <c r="C1561" i="1"/>
  <c r="J1561" i="1" s="1"/>
  <c r="J1560" i="1"/>
  <c r="D1560" i="1"/>
  <c r="C1560" i="1"/>
  <c r="H1559" i="1"/>
  <c r="G1559" i="1"/>
  <c r="D1559" i="1"/>
  <c r="C1559" i="1"/>
  <c r="J1559" i="1" s="1"/>
  <c r="D1558" i="1"/>
  <c r="C1558" i="1"/>
  <c r="H1557" i="1"/>
  <c r="G1557" i="1"/>
  <c r="D1557" i="1"/>
  <c r="C1557" i="1"/>
  <c r="J1557" i="1" s="1"/>
  <c r="H1556" i="1"/>
  <c r="G1556" i="1"/>
  <c r="D1556" i="1"/>
  <c r="C1556" i="1"/>
  <c r="C1555" i="1"/>
  <c r="J1554" i="1"/>
  <c r="D1554" i="1"/>
  <c r="C1554" i="1"/>
  <c r="H1553" i="1"/>
  <c r="G1553" i="1"/>
  <c r="D1553" i="1"/>
  <c r="C1553" i="1"/>
  <c r="J1553" i="1" s="1"/>
  <c r="J1552" i="1"/>
  <c r="D1552" i="1"/>
  <c r="C1552" i="1"/>
  <c r="H1551" i="1"/>
  <c r="G1551" i="1"/>
  <c r="D1551" i="1"/>
  <c r="C1551" i="1"/>
  <c r="J1551" i="1" s="1"/>
  <c r="J1550" i="1"/>
  <c r="D1550" i="1"/>
  <c r="C1550" i="1"/>
  <c r="H1549" i="1"/>
  <c r="G1549" i="1"/>
  <c r="D1549" i="1"/>
  <c r="C1549" i="1"/>
  <c r="J1549" i="1" s="1"/>
  <c r="J1548" i="1"/>
  <c r="D1548" i="1"/>
  <c r="C1548" i="1"/>
  <c r="G1547" i="1"/>
  <c r="D1547" i="1"/>
  <c r="H1547" i="1" s="1"/>
  <c r="C1547" i="1"/>
  <c r="H1546" i="1"/>
  <c r="D1546" i="1"/>
  <c r="C1546" i="1"/>
  <c r="G1545" i="1"/>
  <c r="D1545" i="1"/>
  <c r="C1545" i="1"/>
  <c r="H1544" i="1"/>
  <c r="D1544" i="1"/>
  <c r="C1544" i="1"/>
  <c r="H1543" i="1"/>
  <c r="G1543" i="1"/>
  <c r="D1543" i="1"/>
  <c r="J1543" i="1" s="1"/>
  <c r="C1543" i="1"/>
  <c r="J1542" i="1"/>
  <c r="D1542" i="1"/>
  <c r="C1542" i="1"/>
  <c r="J1541" i="1"/>
  <c r="D1541" i="1"/>
  <c r="C1541" i="1"/>
  <c r="D1540" i="1"/>
  <c r="C1540"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D1502" i="1"/>
  <c r="H1502" i="1" s="1"/>
  <c r="C1502" i="1"/>
  <c r="D1501" i="1"/>
  <c r="C1501" i="1"/>
  <c r="G1500" i="1"/>
  <c r="D1500" i="1"/>
  <c r="H1500" i="1" s="1"/>
  <c r="C1500" i="1"/>
  <c r="G1499" i="1"/>
  <c r="D1499" i="1"/>
  <c r="H1499" i="1" s="1"/>
  <c r="C1499" i="1"/>
  <c r="D1498" i="1"/>
  <c r="H1498" i="1" s="1"/>
  <c r="C1498" i="1"/>
  <c r="D1497" i="1"/>
  <c r="C1497" i="1"/>
  <c r="G1496" i="1"/>
  <c r="D1496" i="1"/>
  <c r="H1496" i="1" s="1"/>
  <c r="C1496" i="1"/>
  <c r="G1495" i="1"/>
  <c r="D1495" i="1"/>
  <c r="H1495" i="1" s="1"/>
  <c r="C1495" i="1"/>
  <c r="G1494" i="1"/>
  <c r="D1494" i="1"/>
  <c r="H1494" i="1" s="1"/>
  <c r="C1494" i="1"/>
  <c r="D1493" i="1"/>
  <c r="C1493" i="1"/>
  <c r="G1492" i="1"/>
  <c r="D1492" i="1"/>
  <c r="H1492" i="1" s="1"/>
  <c r="C1492" i="1"/>
  <c r="G1491" i="1"/>
  <c r="D1491" i="1"/>
  <c r="H1491" i="1" s="1"/>
  <c r="C1491" i="1"/>
  <c r="D1490" i="1"/>
  <c r="D1489" i="1"/>
  <c r="C1489" i="1"/>
  <c r="D1488" i="1"/>
  <c r="C1488" i="1"/>
  <c r="D1487" i="1"/>
  <c r="C1487"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D1432" i="1"/>
  <c r="D1430" i="1"/>
  <c r="C1430" i="1"/>
  <c r="D1429" i="1"/>
  <c r="C1429" i="1"/>
  <c r="D1428" i="1"/>
  <c r="C1428" i="1"/>
  <c r="D1427" i="1"/>
  <c r="C1427" i="1"/>
  <c r="D1426" i="1"/>
  <c r="C1426"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D1400" i="1"/>
  <c r="C1400" i="1"/>
  <c r="D1399" i="1"/>
  <c r="H1399" i="1" s="1"/>
  <c r="C1399" i="1"/>
  <c r="G1398" i="1"/>
  <c r="D1398" i="1"/>
  <c r="H1398" i="1" s="1"/>
  <c r="C1398" i="1"/>
  <c r="D1397" i="1"/>
  <c r="H1397" i="1" s="1"/>
  <c r="C1397" i="1"/>
  <c r="D1396" i="1"/>
  <c r="C1396" i="1"/>
  <c r="D1395" i="1"/>
  <c r="H1395" i="1" s="1"/>
  <c r="C1395" i="1"/>
  <c r="G1394" i="1"/>
  <c r="D1394" i="1"/>
  <c r="H1394" i="1" s="1"/>
  <c r="C1394" i="1"/>
  <c r="D1393" i="1"/>
  <c r="H1393" i="1" s="1"/>
  <c r="C1393" i="1"/>
  <c r="D1392" i="1"/>
  <c r="C1392" i="1"/>
  <c r="D1391" i="1"/>
  <c r="H1391" i="1" s="1"/>
  <c r="C1391" i="1"/>
  <c r="G1390" i="1"/>
  <c r="D1390" i="1"/>
  <c r="H1390" i="1" s="1"/>
  <c r="C1390" i="1"/>
  <c r="D1389" i="1"/>
  <c r="H1389" i="1" s="1"/>
  <c r="C1389" i="1"/>
  <c r="D1388" i="1"/>
  <c r="C1388" i="1"/>
  <c r="D1387" i="1"/>
  <c r="H1387" i="1" s="1"/>
  <c r="C1387" i="1"/>
  <c r="D1386" i="1"/>
  <c r="C1386" i="1"/>
  <c r="D1385" i="1"/>
  <c r="C1385" i="1"/>
  <c r="D1384" i="1"/>
  <c r="C1384" i="1"/>
  <c r="D1383" i="1"/>
  <c r="H1383" i="1" s="1"/>
  <c r="C1383" i="1"/>
  <c r="G1382" i="1"/>
  <c r="D1382" i="1"/>
  <c r="H1382" i="1" s="1"/>
  <c r="C1382" i="1"/>
  <c r="D1381" i="1"/>
  <c r="H1381" i="1" s="1"/>
  <c r="C1381" i="1"/>
  <c r="D1380" i="1"/>
  <c r="C1380" i="1"/>
  <c r="D1379" i="1"/>
  <c r="H1379" i="1" s="1"/>
  <c r="C1379" i="1"/>
  <c r="G1378" i="1"/>
  <c r="D1378" i="1"/>
  <c r="H1378" i="1" s="1"/>
  <c r="C1378" i="1"/>
  <c r="D1377" i="1"/>
  <c r="H1377" i="1" s="1"/>
  <c r="C1377" i="1"/>
  <c r="D1376" i="1"/>
  <c r="C1376" i="1"/>
  <c r="D1375" i="1"/>
  <c r="H1375" i="1" s="1"/>
  <c r="C1375" i="1"/>
  <c r="G1374" i="1"/>
  <c r="D1374" i="1"/>
  <c r="H1374" i="1" s="1"/>
  <c r="C1374" i="1"/>
  <c r="D1373" i="1"/>
  <c r="H1373" i="1" s="1"/>
  <c r="C1373" i="1"/>
  <c r="D1372" i="1"/>
  <c r="C1372" i="1"/>
  <c r="D1371" i="1"/>
  <c r="H1371" i="1" s="1"/>
  <c r="C1371" i="1"/>
  <c r="G1370" i="1"/>
  <c r="D1370" i="1"/>
  <c r="H1370" i="1" s="1"/>
  <c r="C1370" i="1"/>
  <c r="D1369" i="1"/>
  <c r="H1369" i="1" s="1"/>
  <c r="C1369" i="1"/>
  <c r="D1368" i="1"/>
  <c r="C1368" i="1"/>
  <c r="D1367" i="1"/>
  <c r="H1367" i="1" s="1"/>
  <c r="C1367" i="1"/>
  <c r="G1366" i="1"/>
  <c r="D1366" i="1"/>
  <c r="H1366" i="1" s="1"/>
  <c r="C1366" i="1"/>
  <c r="D1365" i="1"/>
  <c r="H1365" i="1" s="1"/>
  <c r="C1365" i="1"/>
  <c r="D1364" i="1"/>
  <c r="C1364" i="1"/>
  <c r="D1363" i="1"/>
  <c r="H1363" i="1" s="1"/>
  <c r="C1363" i="1"/>
  <c r="G1362" i="1"/>
  <c r="D1362" i="1"/>
  <c r="H1362" i="1" s="1"/>
  <c r="C1362" i="1"/>
  <c r="D1361" i="1"/>
  <c r="H1361" i="1" s="1"/>
  <c r="C1361" i="1"/>
  <c r="D1360" i="1"/>
  <c r="C1360" i="1"/>
  <c r="D1359" i="1"/>
  <c r="H1359" i="1" s="1"/>
  <c r="C1359" i="1"/>
  <c r="G1358" i="1"/>
  <c r="D1358" i="1"/>
  <c r="H1358" i="1" s="1"/>
  <c r="C1358" i="1"/>
  <c r="D1357" i="1"/>
  <c r="H1357" i="1" s="1"/>
  <c r="C1357" i="1"/>
  <c r="D1356" i="1"/>
  <c r="C1356" i="1"/>
  <c r="D1355" i="1"/>
  <c r="H1355" i="1" s="1"/>
  <c r="C1355" i="1"/>
  <c r="G1354" i="1"/>
  <c r="D1354" i="1"/>
  <c r="H1354" i="1" s="1"/>
  <c r="C1354" i="1"/>
  <c r="D1353" i="1"/>
  <c r="H1353" i="1" s="1"/>
  <c r="C1353" i="1"/>
  <c r="D1352" i="1"/>
  <c r="C1352" i="1"/>
  <c r="D1351" i="1"/>
  <c r="H1351" i="1" s="1"/>
  <c r="C1351" i="1"/>
  <c r="G1350" i="1"/>
  <c r="D1350" i="1"/>
  <c r="H1350" i="1" s="1"/>
  <c r="C1350" i="1"/>
  <c r="D1349" i="1"/>
  <c r="H1349" i="1" s="1"/>
  <c r="C1349" i="1"/>
  <c r="D1348" i="1"/>
  <c r="C1348" i="1"/>
  <c r="D1347" i="1"/>
  <c r="H1347" i="1" s="1"/>
  <c r="C1347" i="1"/>
  <c r="G1346" i="1"/>
  <c r="D1346" i="1"/>
  <c r="H1346" i="1" s="1"/>
  <c r="C1346" i="1"/>
  <c r="D1345" i="1"/>
  <c r="H1345" i="1" s="1"/>
  <c r="C1345" i="1"/>
  <c r="D1344" i="1"/>
  <c r="C1344" i="1"/>
  <c r="D1343" i="1"/>
  <c r="H1343" i="1" s="1"/>
  <c r="C1343" i="1"/>
  <c r="G1342" i="1"/>
  <c r="D1342" i="1"/>
  <c r="H1342" i="1" s="1"/>
  <c r="C1342" i="1"/>
  <c r="D1341" i="1"/>
  <c r="H1341" i="1" s="1"/>
  <c r="C1341" i="1"/>
  <c r="D1340" i="1"/>
  <c r="C1340" i="1"/>
  <c r="D1339" i="1"/>
  <c r="H1339" i="1" s="1"/>
  <c r="C1339" i="1"/>
  <c r="G1338" i="1"/>
  <c r="D1338" i="1"/>
  <c r="H1338" i="1" s="1"/>
  <c r="C1338" i="1"/>
  <c r="D1337" i="1"/>
  <c r="H1337" i="1" s="1"/>
  <c r="C1337" i="1"/>
  <c r="D1336" i="1"/>
  <c r="C1336" i="1"/>
  <c r="D1335" i="1"/>
  <c r="H1335" i="1" s="1"/>
  <c r="C1335" i="1"/>
  <c r="G1334" i="1"/>
  <c r="D1334" i="1"/>
  <c r="H1334" i="1" s="1"/>
  <c r="C1334" i="1"/>
  <c r="D1333" i="1"/>
  <c r="H1333" i="1" s="1"/>
  <c r="C1333" i="1"/>
  <c r="D1332" i="1"/>
  <c r="C1332" i="1"/>
  <c r="D1331" i="1"/>
  <c r="H1331" i="1" s="1"/>
  <c r="C1331" i="1"/>
  <c r="G1330" i="1"/>
  <c r="D1330" i="1"/>
  <c r="H1330" i="1" s="1"/>
  <c r="C1330" i="1"/>
  <c r="D1329" i="1"/>
  <c r="H1329" i="1" s="1"/>
  <c r="C1329" i="1"/>
  <c r="D1328" i="1"/>
  <c r="C1328" i="1"/>
  <c r="D1327" i="1"/>
  <c r="H1327" i="1" s="1"/>
  <c r="C1327" i="1"/>
  <c r="G1326" i="1"/>
  <c r="D1326" i="1"/>
  <c r="H1326" i="1" s="1"/>
  <c r="C1326" i="1"/>
  <c r="D1325" i="1"/>
  <c r="H1325" i="1" s="1"/>
  <c r="C1325" i="1"/>
  <c r="D1324" i="1"/>
  <c r="C1324" i="1"/>
  <c r="D1323" i="1"/>
  <c r="H1323" i="1" s="1"/>
  <c r="C1323" i="1"/>
  <c r="G1322" i="1"/>
  <c r="D1322" i="1"/>
  <c r="H1322" i="1" s="1"/>
  <c r="C1322" i="1"/>
  <c r="D1321" i="1"/>
  <c r="H1321" i="1" s="1"/>
  <c r="C1321" i="1"/>
  <c r="D1320" i="1"/>
  <c r="C1320" i="1"/>
  <c r="D1319" i="1"/>
  <c r="H1319" i="1" s="1"/>
  <c r="C1319" i="1"/>
  <c r="G1318" i="1"/>
  <c r="D1318" i="1"/>
  <c r="H1318" i="1" s="1"/>
  <c r="C1318" i="1"/>
  <c r="D1317" i="1"/>
  <c r="H1317" i="1" s="1"/>
  <c r="C1317" i="1"/>
  <c r="D1316" i="1"/>
  <c r="C1316" i="1"/>
  <c r="D1315" i="1"/>
  <c r="H1315" i="1" s="1"/>
  <c r="C1315" i="1"/>
  <c r="G1314" i="1"/>
  <c r="D1314" i="1"/>
  <c r="H1314" i="1" s="1"/>
  <c r="C1314" i="1"/>
  <c r="D1313" i="1"/>
  <c r="H1313" i="1" s="1"/>
  <c r="C1313" i="1"/>
  <c r="D1312" i="1"/>
  <c r="C1312" i="1"/>
  <c r="D1311" i="1"/>
  <c r="H1311" i="1" s="1"/>
  <c r="C1311" i="1"/>
  <c r="G1310" i="1"/>
  <c r="D1310" i="1"/>
  <c r="H1310" i="1" s="1"/>
  <c r="C1310" i="1"/>
  <c r="D1309" i="1"/>
  <c r="H1309" i="1" s="1"/>
  <c r="C1309" i="1"/>
  <c r="D1308" i="1"/>
  <c r="C1308" i="1"/>
  <c r="D1307" i="1"/>
  <c r="H1307" i="1" s="1"/>
  <c r="C1307" i="1"/>
  <c r="D1306" i="1"/>
  <c r="H1306" i="1" s="1"/>
  <c r="C1306" i="1"/>
  <c r="D1305" i="1"/>
  <c r="H1305" i="1" s="1"/>
  <c r="C1305" i="1"/>
  <c r="D1304" i="1"/>
  <c r="C1304" i="1"/>
  <c r="D1303" i="1"/>
  <c r="H1303" i="1" s="1"/>
  <c r="C1303" i="1"/>
  <c r="G1302" i="1"/>
  <c r="D1302" i="1"/>
  <c r="H1302" i="1" s="1"/>
  <c r="C1302" i="1"/>
  <c r="D1301" i="1"/>
  <c r="H1301" i="1" s="1"/>
  <c r="C1301" i="1"/>
  <c r="D1300" i="1"/>
  <c r="H1299" i="1"/>
  <c r="D1299" i="1"/>
  <c r="G1299" i="1" s="1"/>
  <c r="C1299" i="1"/>
  <c r="H1298" i="1"/>
  <c r="D1298" i="1"/>
  <c r="G1298" i="1" s="1"/>
  <c r="C1298" i="1"/>
  <c r="D1297" i="1"/>
  <c r="C1297" i="1"/>
  <c r="D1296" i="1"/>
  <c r="G1296" i="1" s="1"/>
  <c r="C1296" i="1"/>
  <c r="H1295" i="1"/>
  <c r="D1295" i="1"/>
  <c r="G1295" i="1" s="1"/>
  <c r="C1295" i="1"/>
  <c r="D1294" i="1"/>
  <c r="G1294" i="1" s="1"/>
  <c r="C1294" i="1"/>
  <c r="D1293" i="1"/>
  <c r="C1293" i="1"/>
  <c r="D1292" i="1"/>
  <c r="G1292" i="1" s="1"/>
  <c r="C1292" i="1"/>
  <c r="H1291" i="1"/>
  <c r="D1291" i="1"/>
  <c r="G1291" i="1" s="1"/>
  <c r="C1291" i="1"/>
  <c r="H1290" i="1"/>
  <c r="D1290" i="1"/>
  <c r="G1290" i="1" s="1"/>
  <c r="C1290" i="1"/>
  <c r="D1289" i="1"/>
  <c r="C1289" i="1"/>
  <c r="D1288" i="1"/>
  <c r="G1288" i="1" s="1"/>
  <c r="C1288" i="1"/>
  <c r="D1287" i="1"/>
  <c r="G1287" i="1" s="1"/>
  <c r="C1287" i="1"/>
  <c r="D1286" i="1"/>
  <c r="G1286" i="1" s="1"/>
  <c r="C1286" i="1"/>
  <c r="D1285" i="1"/>
  <c r="C1285" i="1"/>
  <c r="D1284" i="1"/>
  <c r="G1284" i="1" s="1"/>
  <c r="C1284" i="1"/>
  <c r="H1283" i="1"/>
  <c r="D1283" i="1"/>
  <c r="G1283" i="1" s="1"/>
  <c r="C1283" i="1"/>
  <c r="H1282" i="1"/>
  <c r="D1282" i="1"/>
  <c r="G1282" i="1" s="1"/>
  <c r="C1282" i="1"/>
  <c r="D1281" i="1"/>
  <c r="C1281" i="1"/>
  <c r="D1280" i="1"/>
  <c r="G1280" i="1" s="1"/>
  <c r="C1280" i="1"/>
  <c r="H1279" i="1"/>
  <c r="D1279" i="1"/>
  <c r="G1279" i="1" s="1"/>
  <c r="C1279" i="1"/>
  <c r="C1278" i="1"/>
  <c r="D1277" i="1"/>
  <c r="C1277" i="1"/>
  <c r="D1276" i="1"/>
  <c r="G1276" i="1" s="1"/>
  <c r="C1276" i="1"/>
  <c r="H1275" i="1"/>
  <c r="D1275" i="1"/>
  <c r="G1275" i="1" s="1"/>
  <c r="C1275" i="1"/>
  <c r="H1274" i="1"/>
  <c r="D1274" i="1"/>
  <c r="G1274" i="1" s="1"/>
  <c r="C1274" i="1"/>
  <c r="D1273" i="1"/>
  <c r="C1273" i="1"/>
  <c r="D1272" i="1"/>
  <c r="G1272" i="1" s="1"/>
  <c r="C1272" i="1"/>
  <c r="H1271" i="1"/>
  <c r="D1271" i="1"/>
  <c r="G1271" i="1" s="1"/>
  <c r="C1271" i="1"/>
  <c r="D1270" i="1"/>
  <c r="G1270" i="1" s="1"/>
  <c r="C1270" i="1"/>
  <c r="D1269" i="1"/>
  <c r="C1269" i="1"/>
  <c r="D1268" i="1"/>
  <c r="G1268" i="1" s="1"/>
  <c r="C1268" i="1"/>
  <c r="H1267" i="1"/>
  <c r="D1267" i="1"/>
  <c r="G1267" i="1" s="1"/>
  <c r="C1267" i="1"/>
  <c r="D1266" i="1"/>
  <c r="G1266" i="1" s="1"/>
  <c r="C1266" i="1"/>
  <c r="D1265" i="1"/>
  <c r="C1265" i="1"/>
  <c r="H1263" i="1"/>
  <c r="D1263" i="1"/>
  <c r="G1263" i="1" s="1"/>
  <c r="C1263" i="1"/>
  <c r="G1262" i="1"/>
  <c r="D1262" i="1"/>
  <c r="H1262" i="1" s="1"/>
  <c r="C1262" i="1"/>
  <c r="D1261" i="1"/>
  <c r="H1261" i="1" s="1"/>
  <c r="C1261" i="1"/>
  <c r="D1260" i="1"/>
  <c r="H1260" i="1" s="1"/>
  <c r="C1260" i="1"/>
  <c r="D1258" i="1"/>
  <c r="C1258" i="1"/>
  <c r="D1257" i="1"/>
  <c r="C1257" i="1"/>
  <c r="C1256" i="1"/>
  <c r="G1254" i="1"/>
  <c r="D1254" i="1"/>
  <c r="H1254" i="1" s="1"/>
  <c r="C1254" i="1"/>
  <c r="D1253" i="1"/>
  <c r="H1253" i="1" s="1"/>
  <c r="C1253" i="1"/>
  <c r="D1252" i="1"/>
  <c r="C1252" i="1"/>
  <c r="D1251" i="1"/>
  <c r="H1251" i="1" s="1"/>
  <c r="C1251" i="1"/>
  <c r="G1250" i="1"/>
  <c r="D1250" i="1"/>
  <c r="H1250" i="1" s="1"/>
  <c r="C1250" i="1"/>
  <c r="G1249" i="1"/>
  <c r="D1249" i="1"/>
  <c r="H1249" i="1" s="1"/>
  <c r="C1249" i="1"/>
  <c r="D1248" i="1"/>
  <c r="C1248" i="1"/>
  <c r="D1247" i="1"/>
  <c r="H1247" i="1" s="1"/>
  <c r="C1247" i="1"/>
  <c r="G1246" i="1"/>
  <c r="D1246" i="1"/>
  <c r="H1246" i="1" s="1"/>
  <c r="C1246" i="1"/>
  <c r="D1245" i="1"/>
  <c r="H1245" i="1" s="1"/>
  <c r="C1245" i="1"/>
  <c r="D1244" i="1"/>
  <c r="C1244" i="1"/>
  <c r="D1243" i="1"/>
  <c r="H1243" i="1" s="1"/>
  <c r="C1243" i="1"/>
  <c r="G1242" i="1"/>
  <c r="D1242" i="1"/>
  <c r="H1242" i="1" s="1"/>
  <c r="C1242" i="1"/>
  <c r="D1241" i="1"/>
  <c r="D1240" i="1"/>
  <c r="G1240" i="1" s="1"/>
  <c r="C1240" i="1"/>
  <c r="H1239" i="1"/>
  <c r="D1239" i="1"/>
  <c r="G1239" i="1" s="1"/>
  <c r="C1239" i="1"/>
  <c r="D1238" i="1"/>
  <c r="G1238" i="1" s="1"/>
  <c r="C1238" i="1"/>
  <c r="D1237" i="1"/>
  <c r="C1237" i="1"/>
  <c r="D1236" i="1"/>
  <c r="G1236" i="1" s="1"/>
  <c r="C1236" i="1"/>
  <c r="H1235" i="1"/>
  <c r="D1235" i="1"/>
  <c r="G1235" i="1" s="1"/>
  <c r="C1235" i="1"/>
  <c r="D1234" i="1"/>
  <c r="G1234" i="1" s="1"/>
  <c r="C1234" i="1"/>
  <c r="D1233" i="1"/>
  <c r="C1233" i="1"/>
  <c r="D1232" i="1"/>
  <c r="G1232" i="1" s="1"/>
  <c r="C1232" i="1"/>
  <c r="H1231" i="1"/>
  <c r="D1231" i="1"/>
  <c r="G1231" i="1" s="1"/>
  <c r="C1231" i="1"/>
  <c r="D1230" i="1"/>
  <c r="G1230" i="1" s="1"/>
  <c r="C1230" i="1"/>
  <c r="D1229" i="1"/>
  <c r="C1229" i="1"/>
  <c r="D1228" i="1"/>
  <c r="G1228" i="1" s="1"/>
  <c r="C1228" i="1"/>
  <c r="H1227" i="1"/>
  <c r="D1227" i="1"/>
  <c r="G1227" i="1" s="1"/>
  <c r="C1227" i="1"/>
  <c r="D1226" i="1"/>
  <c r="G1226" i="1" s="1"/>
  <c r="C1226" i="1"/>
  <c r="D1225" i="1"/>
  <c r="C1225" i="1"/>
  <c r="D1224" i="1"/>
  <c r="G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G1203" i="1"/>
  <c r="D1203" i="1"/>
  <c r="C1203" i="1"/>
  <c r="H1203" i="1" s="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D1184" i="1"/>
  <c r="C1184" i="1"/>
  <c r="D1183" i="1"/>
  <c r="H1183" i="1" s="1"/>
  <c r="C1183" i="1"/>
  <c r="D1179" i="1"/>
  <c r="H1179" i="1" s="1"/>
  <c r="C1179" i="1"/>
  <c r="D1178" i="1"/>
  <c r="H1178" i="1" s="1"/>
  <c r="C1178" i="1"/>
  <c r="D1177" i="1"/>
  <c r="H1177" i="1" s="1"/>
  <c r="C1177" i="1"/>
  <c r="G1176" i="1"/>
  <c r="D1176" i="1"/>
  <c r="H1176" i="1" s="1"/>
  <c r="C1176" i="1"/>
  <c r="D1175" i="1"/>
  <c r="H1175" i="1" s="1"/>
  <c r="C1175" i="1"/>
  <c r="D1174" i="1"/>
  <c r="H1174" i="1" s="1"/>
  <c r="C1174" i="1"/>
  <c r="D1173" i="1"/>
  <c r="H1173" i="1" s="1"/>
  <c r="C1173" i="1"/>
  <c r="G1172" i="1"/>
  <c r="D1172" i="1"/>
  <c r="H1172" i="1" s="1"/>
  <c r="C1172" i="1"/>
  <c r="D1171" i="1"/>
  <c r="H1171" i="1" s="1"/>
  <c r="C1171" i="1"/>
  <c r="D1170" i="1"/>
  <c r="H1170" i="1" s="1"/>
  <c r="C1170" i="1"/>
  <c r="D1169" i="1"/>
  <c r="H1169" i="1" s="1"/>
  <c r="C1169" i="1"/>
  <c r="G1168" i="1"/>
  <c r="D1168" i="1"/>
  <c r="H1168" i="1" s="1"/>
  <c r="C1168" i="1"/>
  <c r="D1167" i="1"/>
  <c r="H1167" i="1" s="1"/>
  <c r="C1167" i="1"/>
  <c r="D1166" i="1"/>
  <c r="H1166" i="1" s="1"/>
  <c r="C1166" i="1"/>
  <c r="D1165" i="1"/>
  <c r="H1165" i="1" s="1"/>
  <c r="C1165" i="1"/>
  <c r="G1164" i="1"/>
  <c r="D1164" i="1"/>
  <c r="H1164" i="1" s="1"/>
  <c r="C1164" i="1"/>
  <c r="D1163" i="1"/>
  <c r="H1163" i="1" s="1"/>
  <c r="C1163" i="1"/>
  <c r="D1162" i="1"/>
  <c r="H1162" i="1" s="1"/>
  <c r="C1162" i="1"/>
  <c r="D1161" i="1"/>
  <c r="H1161" i="1" s="1"/>
  <c r="C1161" i="1"/>
  <c r="G1160" i="1"/>
  <c r="D1160" i="1"/>
  <c r="H1160" i="1" s="1"/>
  <c r="C1160" i="1"/>
  <c r="D1159" i="1"/>
  <c r="H1159" i="1" s="1"/>
  <c r="C1159" i="1"/>
  <c r="D1158" i="1"/>
  <c r="H1158" i="1" s="1"/>
  <c r="C1158" i="1"/>
  <c r="D1157" i="1"/>
  <c r="H1157" i="1" s="1"/>
  <c r="C1157" i="1"/>
  <c r="G1156"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D1147" i="1"/>
  <c r="H1147" i="1" s="1"/>
  <c r="C1147" i="1"/>
  <c r="G1146" i="1"/>
  <c r="D1146" i="1"/>
  <c r="H1146" i="1" s="1"/>
  <c r="C1146" i="1"/>
  <c r="D1145" i="1"/>
  <c r="H1145" i="1" s="1"/>
  <c r="C1145" i="1"/>
  <c r="D1144" i="1"/>
  <c r="C1144" i="1"/>
  <c r="D1143" i="1"/>
  <c r="H1143" i="1" s="1"/>
  <c r="C1143" i="1"/>
  <c r="G1142" i="1"/>
  <c r="D1142" i="1"/>
  <c r="H1142" i="1" s="1"/>
  <c r="C1142" i="1"/>
  <c r="D1141" i="1"/>
  <c r="H1141" i="1" s="1"/>
  <c r="C1141" i="1"/>
  <c r="D1140" i="1"/>
  <c r="H1139" i="1"/>
  <c r="D1139" i="1"/>
  <c r="G1139" i="1" s="1"/>
  <c r="C1139" i="1"/>
  <c r="H1138" i="1"/>
  <c r="D1138" i="1"/>
  <c r="G1138" i="1" s="1"/>
  <c r="C1138" i="1"/>
  <c r="D1137" i="1"/>
  <c r="C1137" i="1"/>
  <c r="D1136" i="1"/>
  <c r="G1136" i="1" s="1"/>
  <c r="C1136" i="1"/>
  <c r="H1135" i="1"/>
  <c r="D1135" i="1"/>
  <c r="G1135" i="1" s="1"/>
  <c r="C1135" i="1"/>
  <c r="D1134" i="1"/>
  <c r="G1134" i="1" s="1"/>
  <c r="C1134" i="1"/>
  <c r="D1133" i="1"/>
  <c r="C1133" i="1"/>
  <c r="D1132" i="1"/>
  <c r="G1132" i="1" s="1"/>
  <c r="C1132" i="1"/>
  <c r="H1131" i="1"/>
  <c r="D1131" i="1"/>
  <c r="G1131" i="1" s="1"/>
  <c r="C1131" i="1"/>
  <c r="H1130" i="1"/>
  <c r="D1130" i="1"/>
  <c r="G1130" i="1" s="1"/>
  <c r="C1130" i="1"/>
  <c r="D1129" i="1"/>
  <c r="C1129" i="1"/>
  <c r="D1128" i="1"/>
  <c r="G1128" i="1" s="1"/>
  <c r="C1128" i="1"/>
  <c r="H1127" i="1"/>
  <c r="D1127" i="1"/>
  <c r="G1127" i="1" s="1"/>
  <c r="C1127" i="1"/>
  <c r="D1126" i="1"/>
  <c r="G1126" i="1" s="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H1091" i="1" s="1"/>
  <c r="C1091" i="1"/>
  <c r="G1090" i="1"/>
  <c r="D1090" i="1"/>
  <c r="H1090" i="1" s="1"/>
  <c r="C1090" i="1"/>
  <c r="D1089" i="1"/>
  <c r="H1089" i="1" s="1"/>
  <c r="C1089" i="1"/>
  <c r="D1088" i="1"/>
  <c r="C1088" i="1"/>
  <c r="D1087" i="1"/>
  <c r="H1087" i="1" s="1"/>
  <c r="C1087" i="1"/>
  <c r="G1086" i="1"/>
  <c r="D1086" i="1"/>
  <c r="H1086" i="1" s="1"/>
  <c r="C1086" i="1"/>
  <c r="D1085" i="1"/>
  <c r="H1085" i="1" s="1"/>
  <c r="C1085" i="1"/>
  <c r="D1084" i="1"/>
  <c r="C1084" i="1"/>
  <c r="D1083" i="1"/>
  <c r="H1083" i="1" s="1"/>
  <c r="C1083" i="1"/>
  <c r="G1082" i="1"/>
  <c r="D1082" i="1"/>
  <c r="H1082" i="1" s="1"/>
  <c r="C1082" i="1"/>
  <c r="D1081" i="1"/>
  <c r="D1080" i="1"/>
  <c r="G1080" i="1" s="1"/>
  <c r="C1080" i="1"/>
  <c r="H1079" i="1"/>
  <c r="D1079" i="1"/>
  <c r="G1079" i="1" s="1"/>
  <c r="C1079" i="1"/>
  <c r="H1078" i="1"/>
  <c r="D1078" i="1"/>
  <c r="G1078" i="1" s="1"/>
  <c r="C1078" i="1"/>
  <c r="D1077" i="1"/>
  <c r="C1077" i="1"/>
  <c r="D1076" i="1"/>
  <c r="G1076" i="1" s="1"/>
  <c r="C1076" i="1"/>
  <c r="D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D1062" i="1"/>
  <c r="G1062" i="1" s="1"/>
  <c r="C1062" i="1"/>
  <c r="C1061" i="1"/>
  <c r="D1060" i="1"/>
  <c r="G1060" i="1" s="1"/>
  <c r="C1060" i="1"/>
  <c r="D1059" i="1"/>
  <c r="G1059" i="1" s="1"/>
  <c r="C1059" i="1"/>
  <c r="H1058" i="1"/>
  <c r="D1058" i="1"/>
  <c r="G1058" i="1" s="1"/>
  <c r="C1058" i="1"/>
  <c r="D1057" i="1"/>
  <c r="G1056" i="1"/>
  <c r="D1056" i="1"/>
  <c r="H1056" i="1" s="1"/>
  <c r="C1056" i="1"/>
  <c r="D1055" i="1"/>
  <c r="C1055" i="1"/>
  <c r="D1054" i="1"/>
  <c r="H1054" i="1" s="1"/>
  <c r="C1054" i="1"/>
  <c r="G1053" i="1"/>
  <c r="D1053" i="1"/>
  <c r="H1053" i="1" s="1"/>
  <c r="C1053" i="1"/>
  <c r="D1052" i="1"/>
  <c r="H1052" i="1" s="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H1040" i="1"/>
  <c r="D1040" i="1"/>
  <c r="G1040" i="1" s="1"/>
  <c r="C1040" i="1"/>
  <c r="H1039" i="1"/>
  <c r="D1039" i="1"/>
  <c r="G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H1031" i="1"/>
  <c r="D1031" i="1"/>
  <c r="G1031" i="1" s="1"/>
  <c r="C1031" i="1"/>
  <c r="H1030" i="1"/>
  <c r="D1030" i="1"/>
  <c r="G1030" i="1" s="1"/>
  <c r="C1030" i="1"/>
  <c r="G1029" i="1"/>
  <c r="D1029" i="1"/>
  <c r="H1029" i="1" s="1"/>
  <c r="C1029" i="1"/>
  <c r="H1028" i="1"/>
  <c r="G1028" i="1"/>
  <c r="D1028" i="1"/>
  <c r="C1028" i="1"/>
  <c r="G1027" i="1"/>
  <c r="D1027" i="1"/>
  <c r="H1027" i="1" s="1"/>
  <c r="C1027" i="1"/>
  <c r="D1026" i="1"/>
  <c r="H1026" i="1" s="1"/>
  <c r="C1026" i="1"/>
  <c r="H1025" i="1"/>
  <c r="G1025" i="1"/>
  <c r="D1025" i="1"/>
  <c r="C1025" i="1"/>
  <c r="D1024" i="1"/>
  <c r="H1024" i="1" s="1"/>
  <c r="C1024" i="1"/>
  <c r="H1023" i="1"/>
  <c r="G1023" i="1"/>
  <c r="D1023" i="1"/>
  <c r="C1023" i="1"/>
  <c r="G1022" i="1"/>
  <c r="D1022" i="1"/>
  <c r="H1022" i="1" s="1"/>
  <c r="C1022" i="1"/>
  <c r="H1021" i="1"/>
  <c r="G1021" i="1"/>
  <c r="D1021" i="1"/>
  <c r="C1021" i="1"/>
  <c r="H1020" i="1"/>
  <c r="D1020" i="1"/>
  <c r="G1020" i="1" s="1"/>
  <c r="C1020" i="1"/>
  <c r="H1019" i="1"/>
  <c r="G1019" i="1"/>
  <c r="D1019" i="1"/>
  <c r="C1019" i="1"/>
  <c r="H1018" i="1"/>
  <c r="D1018" i="1"/>
  <c r="G1018" i="1" s="1"/>
  <c r="C1018" i="1"/>
  <c r="D1016" i="1"/>
  <c r="H1016" i="1" s="1"/>
  <c r="C1016" i="1"/>
  <c r="D1015" i="1"/>
  <c r="H1015" i="1" s="1"/>
  <c r="C1015" i="1"/>
  <c r="G1014"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D828" i="1"/>
  <c r="C828" i="1"/>
  <c r="G828" i="1" s="1"/>
  <c r="D827" i="1"/>
  <c r="C827" i="1"/>
  <c r="G827" i="1" s="1"/>
  <c r="H826" i="1"/>
  <c r="D826" i="1"/>
  <c r="C826" i="1"/>
  <c r="G826" i="1" s="1"/>
  <c r="H825" i="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D815" i="1"/>
  <c r="C815" i="1"/>
  <c r="G815" i="1" s="1"/>
  <c r="H814" i="1"/>
  <c r="D814" i="1"/>
  <c r="C814" i="1"/>
  <c r="G814" i="1" s="1"/>
  <c r="H813" i="1"/>
  <c r="D813" i="1"/>
  <c r="C813" i="1"/>
  <c r="G813" i="1" s="1"/>
  <c r="D812" i="1"/>
  <c r="C812" i="1"/>
  <c r="G812" i="1" s="1"/>
  <c r="D811" i="1"/>
  <c r="C811" i="1"/>
  <c r="G811" i="1" s="1"/>
  <c r="H810" i="1"/>
  <c r="D810" i="1"/>
  <c r="C810" i="1"/>
  <c r="G810" i="1" s="1"/>
  <c r="H809" i="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G800" i="1" s="1"/>
  <c r="D799" i="1"/>
  <c r="C799" i="1"/>
  <c r="G799" i="1" s="1"/>
  <c r="H798" i="1"/>
  <c r="D798" i="1"/>
  <c r="C798" i="1"/>
  <c r="G798" i="1" s="1"/>
  <c r="H797" i="1"/>
  <c r="D797" i="1"/>
  <c r="C797" i="1"/>
  <c r="G797" i="1" s="1"/>
  <c r="D796" i="1"/>
  <c r="C796" i="1"/>
  <c r="G796" i="1" s="1"/>
  <c r="D795" i="1"/>
  <c r="C795" i="1"/>
  <c r="G795" i="1" s="1"/>
  <c r="H794" i="1"/>
  <c r="D794" i="1"/>
  <c r="C794" i="1"/>
  <c r="G794" i="1" s="1"/>
  <c r="H793" i="1"/>
  <c r="D793" i="1"/>
  <c r="C793" i="1"/>
  <c r="G793" i="1" s="1"/>
  <c r="D792" i="1"/>
  <c r="C792" i="1"/>
  <c r="G792" i="1" s="1"/>
  <c r="D791" i="1"/>
  <c r="C791" i="1"/>
  <c r="G791" i="1" s="1"/>
  <c r="H790" i="1"/>
  <c r="D790" i="1"/>
  <c r="C790" i="1"/>
  <c r="G790" i="1" s="1"/>
  <c r="H789" i="1"/>
  <c r="D789" i="1"/>
  <c r="C789" i="1"/>
  <c r="G789" i="1" s="1"/>
  <c r="D788" i="1"/>
  <c r="C788" i="1"/>
  <c r="G788" i="1" s="1"/>
  <c r="D787" i="1"/>
  <c r="C787" i="1"/>
  <c r="G787" i="1" s="1"/>
  <c r="H786" i="1"/>
  <c r="D786" i="1"/>
  <c r="C786" i="1"/>
  <c r="G786" i="1" s="1"/>
  <c r="H785" i="1"/>
  <c r="D785" i="1"/>
  <c r="C785" i="1"/>
  <c r="G785" i="1" s="1"/>
  <c r="D784" i="1"/>
  <c r="C784" i="1"/>
  <c r="G784" i="1" s="1"/>
  <c r="D783" i="1"/>
  <c r="C783" i="1"/>
  <c r="G783" i="1" s="1"/>
  <c r="H782" i="1"/>
  <c r="D782" i="1"/>
  <c r="C782" i="1"/>
  <c r="G782" i="1" s="1"/>
  <c r="H781" i="1"/>
  <c r="D781" i="1"/>
  <c r="C781" i="1"/>
  <c r="G781" i="1" s="1"/>
  <c r="D780" i="1"/>
  <c r="C780" i="1"/>
  <c r="G780" i="1" s="1"/>
  <c r="D779" i="1"/>
  <c r="C779" i="1"/>
  <c r="G779" i="1" s="1"/>
  <c r="H778" i="1"/>
  <c r="D778" i="1"/>
  <c r="C778" i="1"/>
  <c r="G778" i="1" s="1"/>
  <c r="D777" i="1"/>
  <c r="H777" i="1" s="1"/>
  <c r="C777" i="1"/>
  <c r="D776" i="1"/>
  <c r="C776" i="1"/>
  <c r="G776" i="1" s="1"/>
  <c r="D775" i="1"/>
  <c r="C775" i="1"/>
  <c r="G775" i="1" s="1"/>
  <c r="H774" i="1"/>
  <c r="D774" i="1"/>
  <c r="C774" i="1"/>
  <c r="G774" i="1" s="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H727" i="1"/>
  <c r="G727" i="1"/>
  <c r="D727" i="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G665"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G646" i="1"/>
  <c r="D646" i="1"/>
  <c r="H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C423" i="1"/>
  <c r="C422" i="1"/>
  <c r="D421" i="1"/>
  <c r="H421" i="1" s="1"/>
  <c r="C421" i="1"/>
  <c r="G416"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H301" i="1"/>
  <c r="G301" i="1"/>
  <c r="D301" i="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8" i="1" s="1"/>
  <c r="C198" i="1"/>
  <c r="G197" i="1"/>
  <c r="D197" i="1"/>
  <c r="H197" i="1" s="1"/>
  <c r="C197" i="1"/>
  <c r="H196" i="1"/>
  <c r="G196" i="1"/>
  <c r="D196" i="1"/>
  <c r="C196" i="1"/>
  <c r="G195" i="1"/>
  <c r="D195" i="1"/>
  <c r="H195" i="1" s="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H182" i="1"/>
  <c r="D182" i="1"/>
  <c r="G182" i="1" s="1"/>
  <c r="C182" i="1"/>
  <c r="H181" i="1"/>
  <c r="D181" i="1"/>
  <c r="G181" i="1" s="1"/>
  <c r="C181" i="1"/>
  <c r="H180" i="1"/>
  <c r="D180" i="1"/>
  <c r="G180" i="1" s="1"/>
  <c r="C180" i="1"/>
  <c r="G179" i="1"/>
  <c r="D179" i="1"/>
  <c r="H179" i="1" s="1"/>
  <c r="C179" i="1"/>
  <c r="H178" i="1"/>
  <c r="D178" i="1"/>
  <c r="G178" i="1" s="1"/>
  <c r="C178" i="1"/>
  <c r="D177" i="1"/>
  <c r="H177" i="1" s="1"/>
  <c r="C177" i="1"/>
  <c r="D176" i="1"/>
  <c r="H176" i="1" s="1"/>
  <c r="C176" i="1"/>
  <c r="D175" i="1"/>
  <c r="H175" i="1" s="1"/>
  <c r="C175" i="1"/>
  <c r="D174" i="1"/>
  <c r="H174" i="1" s="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C166" i="1"/>
  <c r="D165" i="1"/>
  <c r="H165" i="1" s="1"/>
  <c r="C165" i="1"/>
  <c r="D164" i="1"/>
  <c r="H164" i="1" s="1"/>
  <c r="C164" i="1"/>
  <c r="G163" i="1"/>
  <c r="D163" i="1"/>
  <c r="H163" i="1" s="1"/>
  <c r="C163" i="1"/>
  <c r="G162" i="1"/>
  <c r="D162" i="1"/>
  <c r="H162" i="1" s="1"/>
  <c r="C162" i="1"/>
  <c r="D161" i="1"/>
  <c r="H161" i="1" s="1"/>
  <c r="C161" i="1"/>
  <c r="H159" i="1"/>
  <c r="G159" i="1"/>
  <c r="D159" i="1"/>
  <c r="C159" i="1"/>
  <c r="D158" i="1"/>
  <c r="H158" i="1" s="1"/>
  <c r="C158" i="1"/>
  <c r="H157" i="1"/>
  <c r="G157" i="1"/>
  <c r="D157" i="1"/>
  <c r="C157" i="1"/>
  <c r="D156" i="1"/>
  <c r="H156" i="1" s="1"/>
  <c r="C156" i="1"/>
  <c r="G155" i="1"/>
  <c r="D155" i="1"/>
  <c r="H155" i="1" s="1"/>
  <c r="C155" i="1"/>
  <c r="G154" i="1"/>
  <c r="D154" i="1"/>
  <c r="H154" i="1" s="1"/>
  <c r="C154" i="1"/>
  <c r="G153" i="1"/>
  <c r="D153" i="1"/>
  <c r="H153" i="1" s="1"/>
  <c r="C153" i="1"/>
  <c r="H152" i="1"/>
  <c r="G152" i="1"/>
  <c r="D152" i="1"/>
  <c r="C152" i="1"/>
  <c r="G151"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G127" i="1"/>
  <c r="D127" i="1"/>
  <c r="H127" i="1" s="1"/>
  <c r="C127" i="1"/>
  <c r="H126" i="1"/>
  <c r="G126" i="1"/>
  <c r="D126" i="1"/>
  <c r="C126" i="1"/>
  <c r="G125" i="1"/>
  <c r="D125" i="1"/>
  <c r="H125" i="1" s="1"/>
  <c r="C125" i="1"/>
  <c r="G124" i="1"/>
  <c r="D124" i="1"/>
  <c r="H124" i="1" s="1"/>
  <c r="C124" i="1"/>
  <c r="G123"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83" i="1" l="1"/>
  <c r="G1591" i="1"/>
  <c r="H1620" i="1"/>
  <c r="H1612" i="1"/>
  <c r="C1585" i="1"/>
  <c r="H1585" i="1" s="1"/>
  <c r="H1587" i="1"/>
  <c r="G300" i="1"/>
  <c r="G1386" i="1"/>
  <c r="H1386" i="1"/>
  <c r="H1385" i="1"/>
  <c r="D1264" i="1"/>
  <c r="H1266" i="1"/>
  <c r="G1260" i="1"/>
  <c r="G1261" i="1"/>
  <c r="D1256" i="1"/>
  <c r="G1256" i="1" s="1"/>
  <c r="E340" i="9"/>
  <c r="B340" i="9" s="1"/>
  <c r="G1306" i="1"/>
  <c r="H1287" i="1"/>
  <c r="E307" i="9"/>
  <c r="B307" i="9" s="1"/>
  <c r="F82" i="5"/>
  <c r="G1061" i="1"/>
  <c r="H1061" i="1"/>
  <c r="H1062" i="1"/>
  <c r="H1060" i="1"/>
  <c r="H1059" i="1"/>
  <c r="G1034" i="1"/>
  <c r="G1035" i="1"/>
  <c r="G1033" i="1"/>
  <c r="G1024" i="1"/>
  <c r="G1026" i="1"/>
  <c r="E12" i="5"/>
  <c r="D1017" i="1" s="1"/>
  <c r="F13" i="5"/>
  <c r="G636" i="1"/>
  <c r="G635" i="1"/>
  <c r="G848" i="1"/>
  <c r="G717" i="1"/>
  <c r="G648" i="1"/>
  <c r="G647" i="1"/>
  <c r="G649" i="1"/>
  <c r="G415" i="1"/>
  <c r="G414" i="1"/>
  <c r="G408" i="1"/>
  <c r="H407" i="1"/>
  <c r="G388" i="1"/>
  <c r="H388" i="1"/>
  <c r="E373" i="4"/>
  <c r="D368" i="1" s="1"/>
  <c r="F393" i="4"/>
  <c r="H374" i="1"/>
  <c r="G302" i="1"/>
  <c r="G423" i="1"/>
  <c r="G421" i="1"/>
  <c r="G422" i="1"/>
  <c r="G298" i="1"/>
  <c r="E648" i="4"/>
  <c r="D642" i="1" s="1"/>
  <c r="G270" i="1"/>
  <c r="G271" i="1"/>
  <c r="B247" i="9"/>
  <c r="H198" i="1"/>
  <c r="G215" i="1"/>
  <c r="E262" i="4"/>
  <c r="D258" i="1" s="1"/>
  <c r="E56" i="9"/>
  <c r="B56" i="9" s="1"/>
  <c r="F243" i="9"/>
  <c r="F239" i="9"/>
  <c r="B239" i="9" s="1"/>
  <c r="E52" i="9"/>
  <c r="B52" i="9" s="1"/>
  <c r="G177" i="1"/>
  <c r="G176" i="1"/>
  <c r="G174" i="1"/>
  <c r="G175" i="1"/>
  <c r="G171" i="1"/>
  <c r="G170" i="1"/>
  <c r="G169" i="1"/>
  <c r="G168" i="1"/>
  <c r="G167" i="1"/>
  <c r="G166" i="1"/>
  <c r="F170" i="4"/>
  <c r="G165" i="1"/>
  <c r="G161" i="1"/>
  <c r="G164" i="1"/>
  <c r="G156" i="1"/>
  <c r="G158" i="1"/>
  <c r="E48" i="9"/>
  <c r="B48" i="9" s="1"/>
  <c r="F237" i="9"/>
  <c r="G150" i="1"/>
  <c r="E312" i="9"/>
  <c r="B312" i="9" s="1"/>
  <c r="E320" i="9"/>
  <c r="B320" i="9" s="1"/>
  <c r="E36" i="9"/>
  <c r="B36" i="9" s="1"/>
  <c r="E324" i="9"/>
  <c r="B324" i="9" s="1"/>
  <c r="E329" i="9"/>
  <c r="G133" i="1"/>
  <c r="G131" i="1"/>
  <c r="G132" i="1"/>
  <c r="G121" i="1"/>
  <c r="G122" i="1"/>
  <c r="F112" i="4"/>
  <c r="G70" i="1"/>
  <c r="G71" i="1"/>
  <c r="G66" i="1"/>
  <c r="G64" i="1"/>
  <c r="G65" i="1"/>
  <c r="G54" i="1"/>
  <c r="G55" i="1"/>
  <c r="E49" i="4"/>
  <c r="D45" i="1" s="1"/>
  <c r="H331" i="1"/>
  <c r="G331" i="1"/>
  <c r="H1512" i="1"/>
  <c r="G1512" i="1"/>
  <c r="G1233" i="1"/>
  <c r="H1233" i="1"/>
  <c r="H1256" i="1"/>
  <c r="H1308" i="1"/>
  <c r="G1308" i="1"/>
  <c r="H1340" i="1"/>
  <c r="G1340" i="1"/>
  <c r="H1348" i="1"/>
  <c r="G1348" i="1"/>
  <c r="H1364" i="1"/>
  <c r="G1364" i="1"/>
  <c r="H1372" i="1"/>
  <c r="G1372" i="1"/>
  <c r="H1497" i="1"/>
  <c r="G1497" i="1"/>
  <c r="H1514" i="1"/>
  <c r="G1514" i="1"/>
  <c r="H1518" i="1"/>
  <c r="G1518" i="1"/>
  <c r="H1522" i="1"/>
  <c r="G1522" i="1"/>
  <c r="H1577" i="1"/>
  <c r="G1577" i="1"/>
  <c r="H1055" i="1"/>
  <c r="G1055" i="1"/>
  <c r="G1085" i="1"/>
  <c r="G1145" i="1"/>
  <c r="G1155" i="1"/>
  <c r="G1175" i="1"/>
  <c r="G1179" i="1"/>
  <c r="H1248" i="1"/>
  <c r="G1248" i="1"/>
  <c r="G1265" i="1"/>
  <c r="H1265" i="1"/>
  <c r="G1281" i="1"/>
  <c r="H1281" i="1"/>
  <c r="G1297" i="1"/>
  <c r="H1297" i="1"/>
  <c r="G1313" i="1"/>
  <c r="G1329" i="1"/>
  <c r="G1345" i="1"/>
  <c r="G1361" i="1"/>
  <c r="G1385" i="1"/>
  <c r="H1488" i="1"/>
  <c r="G1488" i="1"/>
  <c r="H780" i="1"/>
  <c r="H784" i="1"/>
  <c r="H788" i="1"/>
  <c r="H792" i="1"/>
  <c r="H796" i="1"/>
  <c r="H800" i="1"/>
  <c r="H804" i="1"/>
  <c r="H808" i="1"/>
  <c r="H812" i="1"/>
  <c r="H816" i="1"/>
  <c r="H820" i="1"/>
  <c r="H824" i="1"/>
  <c r="H828" i="1"/>
  <c r="H832" i="1"/>
  <c r="H836" i="1"/>
  <c r="H840" i="1"/>
  <c r="H844" i="1"/>
  <c r="H848" i="1"/>
  <c r="H852" i="1"/>
  <c r="H856" i="1"/>
  <c r="H860" i="1"/>
  <c r="H864" i="1"/>
  <c r="H868" i="1"/>
  <c r="H876" i="1"/>
  <c r="H880" i="1"/>
  <c r="H884" i="1"/>
  <c r="H888" i="1"/>
  <c r="H892" i="1"/>
  <c r="H896" i="1"/>
  <c r="H900" i="1"/>
  <c r="H904" i="1"/>
  <c r="H908" i="1"/>
  <c r="H912" i="1"/>
  <c r="H916" i="1"/>
  <c r="G1016" i="1"/>
  <c r="G1052" i="1"/>
  <c r="H1084" i="1"/>
  <c r="G1084" i="1"/>
  <c r="H1092" i="1"/>
  <c r="G1092" i="1"/>
  <c r="H1126" i="1"/>
  <c r="H1134" i="1"/>
  <c r="H1144" i="1"/>
  <c r="G1144" i="1"/>
  <c r="G1150" i="1"/>
  <c r="G1154" i="1"/>
  <c r="G1158" i="1"/>
  <c r="G1162" i="1"/>
  <c r="G1166" i="1"/>
  <c r="G1170" i="1"/>
  <c r="G1174" i="1"/>
  <c r="G1178" i="1"/>
  <c r="G1229" i="1"/>
  <c r="H1229" i="1"/>
  <c r="G1237" i="1"/>
  <c r="H1237" i="1"/>
  <c r="G1245" i="1"/>
  <c r="G1253" i="1"/>
  <c r="H1257" i="1"/>
  <c r="G1257" i="1"/>
  <c r="H1270" i="1"/>
  <c r="H1278" i="1"/>
  <c r="H1286" i="1"/>
  <c r="H1294"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26" i="1"/>
  <c r="G1426" i="1"/>
  <c r="H1428" i="1"/>
  <c r="G1428" i="1"/>
  <c r="H1430" i="1"/>
  <c r="G1430" i="1"/>
  <c r="G1502" i="1"/>
  <c r="H1539" i="1"/>
  <c r="G1539" i="1"/>
  <c r="H1541" i="1"/>
  <c r="G1541" i="1"/>
  <c r="I1543" i="1"/>
  <c r="I1549" i="1"/>
  <c r="I1551" i="1"/>
  <c r="I1553" i="1"/>
  <c r="H1589" i="1"/>
  <c r="G1589" i="1"/>
  <c r="H1594" i="1"/>
  <c r="G1594" i="1"/>
  <c r="F7" i="4"/>
  <c r="F141" i="4"/>
  <c r="D140" i="4"/>
  <c r="F274" i="4"/>
  <c r="D273" i="4"/>
  <c r="E251" i="5"/>
  <c r="D1259" i="1"/>
  <c r="E5" i="6"/>
  <c r="D1406" i="1"/>
  <c r="F28" i="6"/>
  <c r="C1424" i="1"/>
  <c r="F35" i="6"/>
  <c r="C1431" i="1"/>
  <c r="H28" i="3"/>
  <c r="G1446" i="1"/>
  <c r="H1446" i="1"/>
  <c r="H1088" i="1"/>
  <c r="G1088" i="1"/>
  <c r="G1225" i="1"/>
  <c r="H1225" i="1"/>
  <c r="H1258" i="1"/>
  <c r="G1258" i="1"/>
  <c r="H1316" i="1"/>
  <c r="G1316" i="1"/>
  <c r="H1324" i="1"/>
  <c r="G1324" i="1"/>
  <c r="H1332" i="1"/>
  <c r="G1332" i="1"/>
  <c r="H1356" i="1"/>
  <c r="G1356" i="1"/>
  <c r="H1380" i="1"/>
  <c r="G1380" i="1"/>
  <c r="H1388" i="1"/>
  <c r="G1388" i="1"/>
  <c r="H1396" i="1"/>
  <c r="G1396" i="1"/>
  <c r="H1516" i="1"/>
  <c r="G1516" i="1"/>
  <c r="H1520" i="1"/>
  <c r="G1520" i="1"/>
  <c r="H1524" i="1"/>
  <c r="G1524" i="1"/>
  <c r="H1565" i="1"/>
  <c r="G1565" i="1"/>
  <c r="I1565" i="1" s="1"/>
  <c r="J1565" i="1"/>
  <c r="H1569" i="1"/>
  <c r="G1569" i="1"/>
  <c r="J1569" i="1"/>
  <c r="H1573" i="1"/>
  <c r="G1573" i="1"/>
  <c r="J1573" i="1"/>
  <c r="G1013" i="1"/>
  <c r="G1077" i="1"/>
  <c r="H1077" i="1"/>
  <c r="G1129" i="1"/>
  <c r="H1129" i="1"/>
  <c r="G1137" i="1"/>
  <c r="H1137" i="1"/>
  <c r="G1151" i="1"/>
  <c r="G1159" i="1"/>
  <c r="G1163" i="1"/>
  <c r="G1167" i="1"/>
  <c r="G1171" i="1"/>
  <c r="H1184" i="1"/>
  <c r="G1184" i="1"/>
  <c r="H1230" i="1"/>
  <c r="H1238" i="1"/>
  <c r="G1273" i="1"/>
  <c r="H1273" i="1"/>
  <c r="G1289" i="1"/>
  <c r="H1289" i="1"/>
  <c r="G1305" i="1"/>
  <c r="G1321" i="1"/>
  <c r="G1337" i="1"/>
  <c r="G1353" i="1"/>
  <c r="G1369" i="1"/>
  <c r="G1377" i="1"/>
  <c r="G1393" i="1"/>
  <c r="H1486" i="1"/>
  <c r="G1486" i="1"/>
  <c r="H1493" i="1"/>
  <c r="G1493" i="1"/>
  <c r="H1558" i="1"/>
  <c r="G1558" i="1"/>
  <c r="I1558" i="1" s="1"/>
  <c r="J1558" i="1"/>
  <c r="F336" i="4"/>
  <c r="D321" i="4"/>
  <c r="H776" i="1"/>
  <c r="H872" i="1"/>
  <c r="H775" i="1"/>
  <c r="G777"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G1015" i="1"/>
  <c r="H1051" i="1"/>
  <c r="G1051" i="1"/>
  <c r="G1089" i="1"/>
  <c r="G1133" i="1"/>
  <c r="H1133" i="1"/>
  <c r="G1141" i="1"/>
  <c r="G1149" i="1"/>
  <c r="G1153" i="1"/>
  <c r="G1157" i="1"/>
  <c r="G1161" i="1"/>
  <c r="G1165" i="1"/>
  <c r="G1169" i="1"/>
  <c r="G1173" i="1"/>
  <c r="G1177" i="1"/>
  <c r="H1226" i="1"/>
  <c r="H1234" i="1"/>
  <c r="H1244" i="1"/>
  <c r="G1244" i="1"/>
  <c r="H1252" i="1"/>
  <c r="G1252" i="1"/>
  <c r="G1269" i="1"/>
  <c r="H1269" i="1"/>
  <c r="G1277" i="1"/>
  <c r="H1277" i="1"/>
  <c r="G1285" i="1"/>
  <c r="H1285" i="1"/>
  <c r="G1293" i="1"/>
  <c r="H1293" i="1"/>
  <c r="G1301" i="1"/>
  <c r="G1309" i="1"/>
  <c r="G1317" i="1"/>
  <c r="G1325" i="1"/>
  <c r="G1333" i="1"/>
  <c r="G1341" i="1"/>
  <c r="G1349" i="1"/>
  <c r="G1357" i="1"/>
  <c r="G1365" i="1"/>
  <c r="G1373" i="1"/>
  <c r="G1381" i="1"/>
  <c r="G1389" i="1"/>
  <c r="G1397" i="1"/>
  <c r="G1498" i="1"/>
  <c r="H1501" i="1"/>
  <c r="G1501" i="1"/>
  <c r="H1590" i="1"/>
  <c r="G1590" i="1"/>
  <c r="H1601" i="1"/>
  <c r="G1601" i="1"/>
  <c r="D12" i="5"/>
  <c r="F45" i="5"/>
  <c r="C1050" i="1"/>
  <c r="F52" i="5"/>
  <c r="C1057" i="1"/>
  <c r="G336" i="9"/>
  <c r="F178" i="5"/>
  <c r="C1182" i="1"/>
  <c r="H1513" i="1"/>
  <c r="G1513" i="1"/>
  <c r="H1515" i="1"/>
  <c r="G1515" i="1"/>
  <c r="H1517" i="1"/>
  <c r="G1517" i="1"/>
  <c r="H1519" i="1"/>
  <c r="G1519" i="1"/>
  <c r="H1521" i="1"/>
  <c r="G1521" i="1"/>
  <c r="H1523" i="1"/>
  <c r="G1523" i="1"/>
  <c r="H1540" i="1"/>
  <c r="G1540" i="1"/>
  <c r="G1542" i="1"/>
  <c r="H1542" i="1"/>
  <c r="H1545" i="1"/>
  <c r="I1545" i="1" s="1"/>
  <c r="J1545" i="1"/>
  <c r="H1562" i="1"/>
  <c r="G1562" i="1"/>
  <c r="I1562" i="1" s="1"/>
  <c r="H1567" i="1"/>
  <c r="G1567" i="1"/>
  <c r="J1567" i="1"/>
  <c r="H1586" i="1"/>
  <c r="G1586" i="1"/>
  <c r="H1597" i="1"/>
  <c r="G1597" i="1"/>
  <c r="F58" i="4"/>
  <c r="D49" i="4"/>
  <c r="E134" i="4"/>
  <c r="D130" i="1" s="1"/>
  <c r="F135" i="4"/>
  <c r="F523" i="4"/>
  <c r="D522" i="4"/>
  <c r="F76" i="5"/>
  <c r="D70" i="5"/>
  <c r="C1081" i="1"/>
  <c r="E203" i="5"/>
  <c r="E177" i="5" s="1"/>
  <c r="D1208" i="1"/>
  <c r="F130" i="6"/>
  <c r="D129" i="6"/>
  <c r="C1526" i="1"/>
  <c r="D38" i="7"/>
  <c r="C1572" i="1"/>
  <c r="C1583" i="1"/>
  <c r="G1054" i="1"/>
  <c r="H1076" i="1"/>
  <c r="H1080" i="1"/>
  <c r="G1083" i="1"/>
  <c r="G1087" i="1"/>
  <c r="G1091" i="1"/>
  <c r="H1128" i="1"/>
  <c r="H1132" i="1"/>
  <c r="H1136" i="1"/>
  <c r="G1143" i="1"/>
  <c r="G1147" i="1"/>
  <c r="G1183" i="1"/>
  <c r="H1224" i="1"/>
  <c r="H1228" i="1"/>
  <c r="H1232" i="1"/>
  <c r="H1236" i="1"/>
  <c r="H1240" i="1"/>
  <c r="G1243" i="1"/>
  <c r="G1247" i="1"/>
  <c r="G1251" i="1"/>
  <c r="H1268" i="1"/>
  <c r="H1272" i="1"/>
  <c r="H1276" i="1"/>
  <c r="H1280" i="1"/>
  <c r="H1284" i="1"/>
  <c r="H1288" i="1"/>
  <c r="H1292" i="1"/>
  <c r="H129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H1425" i="1"/>
  <c r="G1425" i="1"/>
  <c r="H1427" i="1"/>
  <c r="G1427" i="1"/>
  <c r="H1429" i="1"/>
  <c r="G1429" i="1"/>
  <c r="H1487" i="1"/>
  <c r="G1487" i="1"/>
  <c r="H1489" i="1"/>
  <c r="G1489" i="1"/>
  <c r="H1560" i="1"/>
  <c r="G1560" i="1"/>
  <c r="I1560" i="1" s="1"/>
  <c r="H1575" i="1"/>
  <c r="G1575" i="1"/>
  <c r="J1575" i="1"/>
  <c r="H1593" i="1"/>
  <c r="G1593" i="1"/>
  <c r="H1598" i="1"/>
  <c r="G1598" i="1"/>
  <c r="F591" i="4"/>
  <c r="D584" i="4"/>
  <c r="F143" i="5"/>
  <c r="C1148" i="1"/>
  <c r="D135" i="5"/>
  <c r="F94" i="6"/>
  <c r="C1490" i="1"/>
  <c r="F107" i="6"/>
  <c r="C1503" i="1"/>
  <c r="E129" i="6"/>
  <c r="D1525" i="1" s="1"/>
  <c r="D1526" i="1"/>
  <c r="G346" i="9"/>
  <c r="E346" i="9" s="1"/>
  <c r="C1538" i="1"/>
  <c r="H33" i="3"/>
  <c r="H1548" i="1"/>
  <c r="G1548" i="1"/>
  <c r="I1548" i="1" s="1"/>
  <c r="H1550" i="1"/>
  <c r="G1550" i="1"/>
  <c r="H1552" i="1"/>
  <c r="G1552" i="1"/>
  <c r="I1552" i="1" s="1"/>
  <c r="H1554" i="1"/>
  <c r="G1554" i="1"/>
  <c r="I1564" i="1"/>
  <c r="I1566" i="1"/>
  <c r="I1568" i="1"/>
  <c r="I1570" i="1"/>
  <c r="I1574" i="1"/>
  <c r="I1576" i="1"/>
  <c r="H1578" i="1"/>
  <c r="G1578" i="1"/>
  <c r="H1580" i="1"/>
  <c r="G1580" i="1"/>
  <c r="I1580" i="1" s="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107" i="4"/>
  <c r="D106" i="4"/>
  <c r="F231" i="4"/>
  <c r="D230" i="4"/>
  <c r="D373" i="4"/>
  <c r="E647" i="4"/>
  <c r="D641" i="1" s="1"/>
  <c r="F426" i="4"/>
  <c r="F572" i="4"/>
  <c r="D571" i="4"/>
  <c r="D597" i="4"/>
  <c r="F88" i="5"/>
  <c r="C1093" i="1"/>
  <c r="F120" i="5"/>
  <c r="D119" i="5"/>
  <c r="C1125" i="1"/>
  <c r="H336" i="9"/>
  <c r="F237" i="5"/>
  <c r="D219" i="5"/>
  <c r="C1241" i="1"/>
  <c r="C1401" i="1"/>
  <c r="F22" i="6"/>
  <c r="C1418" i="1"/>
  <c r="F36" i="6"/>
  <c r="C1432" i="1"/>
  <c r="F39" i="6"/>
  <c r="C1435" i="1"/>
  <c r="F115" i="6"/>
  <c r="D114" i="6"/>
  <c r="C1511" i="1"/>
  <c r="B60" i="9"/>
  <c r="B92" i="9"/>
  <c r="G1544" i="1"/>
  <c r="I1544" i="1" s="1"/>
  <c r="J1544" i="1"/>
  <c r="G1546" i="1"/>
  <c r="I1546" i="1" s="1"/>
  <c r="J1546" i="1"/>
  <c r="J1547" i="1"/>
  <c r="I1557" i="1"/>
  <c r="I1559" i="1"/>
  <c r="I1561" i="1"/>
  <c r="H1605" i="1"/>
  <c r="G1605" i="1"/>
  <c r="H1609" i="1"/>
  <c r="G1609" i="1"/>
  <c r="H1613" i="1"/>
  <c r="G1613" i="1"/>
  <c r="H1617" i="1"/>
  <c r="G1617" i="1"/>
  <c r="H1625" i="1"/>
  <c r="G1625" i="1"/>
  <c r="F83" i="4"/>
  <c r="D82" i="4"/>
  <c r="F202" i="4"/>
  <c r="D431" i="4"/>
  <c r="E535" i="4"/>
  <c r="H156" i="9"/>
  <c r="E597" i="4"/>
  <c r="D591" i="1" s="1"/>
  <c r="H314" i="9"/>
  <c r="E88" i="5"/>
  <c r="D1093" i="1" s="1"/>
  <c r="F181" i="5"/>
  <c r="C1185" i="1"/>
  <c r="F260" i="5"/>
  <c r="C1264" i="1"/>
  <c r="D1555" i="1"/>
  <c r="I34" i="3"/>
  <c r="D25" i="8"/>
  <c r="C1602" i="1" s="1"/>
  <c r="C1604" i="1"/>
  <c r="E34" i="9"/>
  <c r="B34" i="9" s="1"/>
  <c r="B37" i="9"/>
  <c r="B40" i="9"/>
  <c r="F125" i="4"/>
  <c r="E164" i="4"/>
  <c r="D160" i="1" s="1"/>
  <c r="F362" i="4"/>
  <c r="D361" i="4"/>
  <c r="F171" i="5"/>
  <c r="D203" i="5"/>
  <c r="F297" i="5"/>
  <c r="D296" i="5"/>
  <c r="E35" i="6"/>
  <c r="D89" i="6"/>
  <c r="E114" i="6"/>
  <c r="D45" i="8"/>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09" i="9"/>
  <c r="E209" i="9" s="1"/>
  <c r="B209" i="9" s="1"/>
  <c r="L207" i="9"/>
  <c r="F207" i="9" s="1"/>
  <c r="I10" i="9"/>
  <c r="E43" i="9"/>
  <c r="B43" i="9" s="1"/>
  <c r="B72" i="9"/>
  <c r="B88" i="9"/>
  <c r="B104" i="9"/>
  <c r="G208" i="9"/>
  <c r="E208" i="9" s="1"/>
  <c r="B208" i="9" s="1"/>
  <c r="E7" i="4"/>
  <c r="F68" i="4"/>
  <c r="F126" i="4"/>
  <c r="E153" i="4"/>
  <c r="G24" i="9" s="1"/>
  <c r="F165" i="4"/>
  <c r="D164" i="4"/>
  <c r="F216" i="4"/>
  <c r="F262" i="4"/>
  <c r="F310" i="4"/>
  <c r="D309" i="4"/>
  <c r="E361" i="4"/>
  <c r="D466" i="4"/>
  <c r="D491" i="4"/>
  <c r="F8" i="5"/>
  <c r="D7" i="5"/>
  <c r="G314" i="9"/>
  <c r="F89" i="5"/>
  <c r="H316" i="9"/>
  <c r="E147" i="5"/>
  <c r="D1152" i="1" s="1"/>
  <c r="G337" i="9"/>
  <c r="E337" i="9" s="1"/>
  <c r="B337" i="9" s="1"/>
  <c r="F197" i="5"/>
  <c r="D255" i="5"/>
  <c r="E35" i="9"/>
  <c r="B35" i="9" s="1"/>
  <c r="E42" i="9"/>
  <c r="B42" i="9" s="1"/>
  <c r="B45" i="9"/>
  <c r="B126" i="9"/>
  <c r="E31" i="9"/>
  <c r="B31" i="9" s="1"/>
  <c r="E39" i="9"/>
  <c r="B39"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B122" i="9"/>
  <c r="E156" i="9"/>
  <c r="B156" i="9" s="1"/>
  <c r="G315" i="9"/>
  <c r="E315" i="9" s="1"/>
  <c r="B315" i="9" s="1"/>
  <c r="G316" i="9"/>
  <c r="B49" i="9"/>
  <c r="B53" i="9"/>
  <c r="B57" i="9"/>
  <c r="B61" i="9"/>
  <c r="B65" i="9"/>
  <c r="B69" i="9"/>
  <c r="B73" i="9"/>
  <c r="B77" i="9"/>
  <c r="B81" i="9"/>
  <c r="B85" i="9"/>
  <c r="B89" i="9"/>
  <c r="B93" i="9"/>
  <c r="B97" i="9"/>
  <c r="B101" i="9"/>
  <c r="B105" i="9"/>
  <c r="B109" i="9"/>
  <c r="E117" i="9"/>
  <c r="B117" i="9" s="1"/>
  <c r="E121" i="9"/>
  <c r="B121" i="9" s="1"/>
  <c r="E125" i="9"/>
  <c r="B125" i="9" s="1"/>
  <c r="E129" i="9"/>
  <c r="B129" i="9" s="1"/>
  <c r="B158" i="9"/>
  <c r="B166" i="9"/>
  <c r="B115" i="9"/>
  <c r="B119" i="9"/>
  <c r="B123" i="9"/>
  <c r="B127" i="9"/>
  <c r="B237" i="9"/>
  <c r="B245" i="9"/>
  <c r="B253" i="9"/>
  <c r="B261" i="9"/>
  <c r="B269" i="9"/>
  <c r="B277" i="9"/>
  <c r="B285" i="9"/>
  <c r="B313" i="9"/>
  <c r="B321" i="9"/>
  <c r="B329" i="9"/>
  <c r="B235" i="9"/>
  <c r="B243" i="9"/>
  <c r="F246" i="9"/>
  <c r="B246" i="9" s="1"/>
  <c r="B251" i="9"/>
  <c r="B259" i="9"/>
  <c r="B267" i="9"/>
  <c r="B275" i="9"/>
  <c r="B283" i="9"/>
  <c r="B291" i="9"/>
  <c r="E305" i="9"/>
  <c r="B305" i="9" s="1"/>
  <c r="I1541" i="1" l="1"/>
  <c r="G1585" i="1"/>
  <c r="D44" i="8"/>
  <c r="I39" i="3" s="1"/>
  <c r="E336" i="9"/>
  <c r="B336" i="9" s="1"/>
  <c r="E7" i="5"/>
  <c r="F7" i="5" s="1"/>
  <c r="H642" i="1"/>
  <c r="G642" i="1"/>
  <c r="G258" i="1"/>
  <c r="H258" i="1"/>
  <c r="F153" i="4"/>
  <c r="F134" i="4"/>
  <c r="E176" i="5"/>
  <c r="D1180" i="1" s="1"/>
  <c r="I24" i="3"/>
  <c r="D1181" i="1"/>
  <c r="H19" i="9"/>
  <c r="E19" i="9" s="1"/>
  <c r="B19" i="9" s="1"/>
  <c r="C1259" i="1"/>
  <c r="F255" i="5"/>
  <c r="F164" i="4"/>
  <c r="C160" i="1"/>
  <c r="I30" i="3"/>
  <c r="D1510" i="1"/>
  <c r="E640" i="4"/>
  <c r="D634" i="1" s="1"/>
  <c r="D529" i="1"/>
  <c r="F597" i="4"/>
  <c r="C591" i="1"/>
  <c r="F49" i="4"/>
  <c r="C45" i="1"/>
  <c r="D6" i="4"/>
  <c r="E6" i="4"/>
  <c r="D3" i="1"/>
  <c r="C1485" i="1"/>
  <c r="F89" i="6"/>
  <c r="G338" i="9"/>
  <c r="F203" i="5"/>
  <c r="C1207" i="1"/>
  <c r="G1555" i="1"/>
  <c r="H1555" i="1"/>
  <c r="G1185" i="1"/>
  <c r="H1185" i="1"/>
  <c r="E69" i="5"/>
  <c r="F431" i="4"/>
  <c r="D430" i="4"/>
  <c r="C425" i="1"/>
  <c r="G348" i="9"/>
  <c r="E348" i="9" s="1"/>
  <c r="F571" i="4"/>
  <c r="D535" i="4"/>
  <c r="C565" i="1"/>
  <c r="F373" i="4"/>
  <c r="C368" i="1"/>
  <c r="H1538" i="1"/>
  <c r="G1538" i="1"/>
  <c r="G1503" i="1"/>
  <c r="H1503" i="1"/>
  <c r="F135" i="5"/>
  <c r="C1140" i="1"/>
  <c r="F129" i="6"/>
  <c r="C1525" i="1"/>
  <c r="H1081" i="1"/>
  <c r="G1081" i="1"/>
  <c r="D177" i="5"/>
  <c r="G1057" i="1"/>
  <c r="H1057" i="1"/>
  <c r="C1017" i="1"/>
  <c r="F12" i="5"/>
  <c r="F321" i="4"/>
  <c r="C316" i="1"/>
  <c r="H1406" i="1"/>
  <c r="G1406" i="1"/>
  <c r="E639" i="4"/>
  <c r="D633" i="1" s="1"/>
  <c r="F140" i="4"/>
  <c r="C136" i="1"/>
  <c r="D308" i="4"/>
  <c r="F309" i="4"/>
  <c r="C304" i="1"/>
  <c r="D251" i="5"/>
  <c r="F82" i="4"/>
  <c r="C78" i="1"/>
  <c r="H1432" i="1"/>
  <c r="G1432" i="1"/>
  <c r="H641" i="1"/>
  <c r="G641" i="1"/>
  <c r="G1526" i="1"/>
  <c r="H1526" i="1"/>
  <c r="F522" i="4"/>
  <c r="C516" i="1"/>
  <c r="I25" i="3"/>
  <c r="D1255" i="1"/>
  <c r="E316" i="9"/>
  <c r="B316" i="9" s="1"/>
  <c r="E314" i="9"/>
  <c r="B314" i="9" s="1"/>
  <c r="F466" i="4"/>
  <c r="C460" i="1"/>
  <c r="E152" i="4"/>
  <c r="D149" i="1"/>
  <c r="E309" i="9"/>
  <c r="B309" i="9" s="1"/>
  <c r="I28" i="3"/>
  <c r="D1431" i="1"/>
  <c r="G1604" i="1"/>
  <c r="H1604" i="1"/>
  <c r="G1264" i="1"/>
  <c r="H1264" i="1"/>
  <c r="G1435" i="1"/>
  <c r="H1435" i="1"/>
  <c r="G1418" i="1"/>
  <c r="H1418" i="1"/>
  <c r="H1241" i="1"/>
  <c r="G1241" i="1"/>
  <c r="G1093" i="1"/>
  <c r="H1093" i="1"/>
  <c r="F230" i="4"/>
  <c r="C226" i="1"/>
  <c r="B346" i="9"/>
  <c r="E345" i="9"/>
  <c r="I10" i="3" s="1"/>
  <c r="H1148" i="1"/>
  <c r="G1148" i="1"/>
  <c r="H1572" i="1"/>
  <c r="G1572" i="1"/>
  <c r="C1075" i="1"/>
  <c r="D69" i="5"/>
  <c r="F70" i="5"/>
  <c r="I1542" i="1"/>
  <c r="H1182" i="1"/>
  <c r="G1182" i="1"/>
  <c r="F647" i="4"/>
  <c r="H24" i="9"/>
  <c r="E24" i="9" s="1"/>
  <c r="I1569" i="1"/>
  <c r="D141" i="6"/>
  <c r="E141" i="6"/>
  <c r="I27" i="3"/>
  <c r="D1401" i="1"/>
  <c r="H1401" i="1" s="1"/>
  <c r="C1510" i="1"/>
  <c r="F114" i="6"/>
  <c r="H30" i="3"/>
  <c r="G1401" i="1"/>
  <c r="F119" i="5"/>
  <c r="C1124" i="1"/>
  <c r="F106" i="4"/>
  <c r="C102" i="1"/>
  <c r="F584" i="4"/>
  <c r="C578" i="1"/>
  <c r="H338" i="9"/>
  <c r="D1207" i="1"/>
  <c r="H1431" i="1"/>
  <c r="F491" i="4"/>
  <c r="C485" i="1"/>
  <c r="H1152" i="1"/>
  <c r="G1152" i="1"/>
  <c r="D6" i="5"/>
  <c r="C1012" i="1"/>
  <c r="H22" i="3"/>
  <c r="E360" i="4"/>
  <c r="D356" i="1"/>
  <c r="I40" i="3"/>
  <c r="C1622" i="1"/>
  <c r="C1300" i="1"/>
  <c r="F296" i="5"/>
  <c r="D360" i="4"/>
  <c r="F361" i="4"/>
  <c r="C356" i="1"/>
  <c r="H1602" i="1"/>
  <c r="G1602" i="1"/>
  <c r="H1511" i="1"/>
  <c r="G1511" i="1"/>
  <c r="G339" i="9"/>
  <c r="E339" i="9" s="1"/>
  <c r="B339" i="9" s="1"/>
  <c r="C1223" i="1"/>
  <c r="F219" i="5"/>
  <c r="G1125" i="1"/>
  <c r="H1125" i="1"/>
  <c r="I1578" i="1"/>
  <c r="I1554" i="1"/>
  <c r="I1550" i="1"/>
  <c r="H1490" i="1"/>
  <c r="G1490" i="1"/>
  <c r="I1575" i="1"/>
  <c r="H1583" i="1"/>
  <c r="G1583" i="1"/>
  <c r="C1571" i="1"/>
  <c r="H35" i="3"/>
  <c r="H1208" i="1"/>
  <c r="G1208" i="1"/>
  <c r="H130" i="1"/>
  <c r="G130" i="1"/>
  <c r="I1567" i="1"/>
  <c r="H1050" i="1"/>
  <c r="G1050" i="1"/>
  <c r="D152" i="4"/>
  <c r="I1573" i="1"/>
  <c r="H1424" i="1"/>
  <c r="G1424" i="1"/>
  <c r="F273" i="4"/>
  <c r="C269" i="1"/>
  <c r="C1621" i="1" l="1"/>
  <c r="G343" i="9"/>
  <c r="E343" i="9" s="1"/>
  <c r="B343" i="9" s="1"/>
  <c r="G344" i="9"/>
  <c r="E344" i="9" s="1"/>
  <c r="B344" i="9" s="1"/>
  <c r="K1481" i="9"/>
  <c r="D1012" i="1"/>
  <c r="H1012" i="1" s="1"/>
  <c r="I22" i="3"/>
  <c r="B24" i="9"/>
  <c r="E347" i="9"/>
  <c r="B348" i="9"/>
  <c r="I23" i="3"/>
  <c r="D1074" i="1"/>
  <c r="D422" i="4"/>
  <c r="D300" i="4"/>
  <c r="F6" i="4"/>
  <c r="H17" i="3"/>
  <c r="C2" i="1"/>
  <c r="G1259" i="1"/>
  <c r="H1259" i="1"/>
  <c r="H269" i="1"/>
  <c r="G269" i="1"/>
  <c r="H356" i="1"/>
  <c r="G356" i="1"/>
  <c r="H1300" i="1"/>
  <c r="G1300" i="1"/>
  <c r="H485" i="1"/>
  <c r="G485" i="1"/>
  <c r="H102" i="1"/>
  <c r="G102" i="1"/>
  <c r="I31" i="3"/>
  <c r="D1537" i="1"/>
  <c r="H460" i="1"/>
  <c r="G460" i="1"/>
  <c r="F251" i="5"/>
  <c r="C1255" i="1"/>
  <c r="H25" i="3"/>
  <c r="G136" i="1"/>
  <c r="H136" i="1"/>
  <c r="H316" i="1"/>
  <c r="G316" i="1"/>
  <c r="H1140" i="1"/>
  <c r="G1140" i="1"/>
  <c r="H565" i="1"/>
  <c r="G565" i="1"/>
  <c r="H425" i="1"/>
  <c r="G425" i="1"/>
  <c r="H1207" i="1"/>
  <c r="G1207" i="1"/>
  <c r="H1485" i="1"/>
  <c r="G1485" i="1"/>
  <c r="H45" i="1"/>
  <c r="G45" i="1"/>
  <c r="H160" i="1"/>
  <c r="G160" i="1"/>
  <c r="E299" i="4"/>
  <c r="E300" i="4" s="1"/>
  <c r="D296" i="1" s="1"/>
  <c r="I18" i="3"/>
  <c r="D148" i="1"/>
  <c r="D417" i="4"/>
  <c r="F308" i="4"/>
  <c r="C303" i="1"/>
  <c r="G1017" i="1"/>
  <c r="H1017" i="1"/>
  <c r="D299" i="4"/>
  <c r="H18" i="3"/>
  <c r="F152" i="4"/>
  <c r="C148" i="1"/>
  <c r="E418" i="4"/>
  <c r="D413" i="1" s="1"/>
  <c r="D355" i="1"/>
  <c r="E417" i="4"/>
  <c r="D412" i="1" s="1"/>
  <c r="G1510" i="1"/>
  <c r="H1510" i="1"/>
  <c r="F141" i="6"/>
  <c r="C1537" i="1"/>
  <c r="H31" i="3"/>
  <c r="F69" i="5"/>
  <c r="C1074" i="1"/>
  <c r="H23" i="3"/>
  <c r="H226" i="1"/>
  <c r="G226" i="1"/>
  <c r="H304" i="1"/>
  <c r="G304" i="1"/>
  <c r="H1525" i="1"/>
  <c r="G1525" i="1"/>
  <c r="F535" i="4"/>
  <c r="D640" i="4"/>
  <c r="C529" i="1"/>
  <c r="D639" i="4"/>
  <c r="F430" i="4"/>
  <c r="C424" i="1"/>
  <c r="G3" i="1"/>
  <c r="H3" i="1"/>
  <c r="H1622" i="1"/>
  <c r="G1622" i="1"/>
  <c r="C1011" i="1"/>
  <c r="H1571" i="1"/>
  <c r="G1571" i="1"/>
  <c r="G1223" i="1"/>
  <c r="H1223" i="1"/>
  <c r="D418" i="4"/>
  <c r="F360" i="4"/>
  <c r="C355" i="1"/>
  <c r="G1431" i="1"/>
  <c r="H578" i="1"/>
  <c r="G578" i="1"/>
  <c r="G1124" i="1"/>
  <c r="H1124" i="1"/>
  <c r="G1075" i="1"/>
  <c r="H1075" i="1"/>
  <c r="G149" i="1"/>
  <c r="H149" i="1"/>
  <c r="H516" i="1"/>
  <c r="G516" i="1"/>
  <c r="G78" i="1"/>
  <c r="H78" i="1"/>
  <c r="E6" i="5"/>
  <c r="F177" i="5"/>
  <c r="D176" i="5"/>
  <c r="C1181" i="1"/>
  <c r="H24" i="3"/>
  <c r="H368" i="1"/>
  <c r="G368" i="1"/>
  <c r="E338" i="9"/>
  <c r="B338" i="9" s="1"/>
  <c r="E422" i="4"/>
  <c r="I17" i="3"/>
  <c r="D2" i="1"/>
  <c r="H1621" i="1"/>
  <c r="G1621" i="1"/>
  <c r="H591" i="1"/>
  <c r="G591" i="1"/>
  <c r="H11" i="3"/>
  <c r="E342" i="9" l="1"/>
  <c r="G1012" i="1"/>
  <c r="F176" i="5"/>
  <c r="C1180" i="1"/>
  <c r="H355" i="1"/>
  <c r="G355" i="1"/>
  <c r="F300" i="4"/>
  <c r="C296" i="1"/>
  <c r="G299" i="9"/>
  <c r="F639" i="4"/>
  <c r="C633" i="1"/>
  <c r="D301" i="4"/>
  <c r="F299" i="4"/>
  <c r="D423" i="4"/>
  <c r="C295" i="1"/>
  <c r="E423" i="4"/>
  <c r="E424" i="4" s="1"/>
  <c r="D419" i="1" s="1"/>
  <c r="E301" i="4"/>
  <c r="D297" i="1" s="1"/>
  <c r="D295" i="1"/>
  <c r="H1255" i="1"/>
  <c r="G1255" i="1"/>
  <c r="H2" i="1"/>
  <c r="G2" i="1"/>
  <c r="D643" i="4"/>
  <c r="F422" i="4"/>
  <c r="D424" i="4"/>
  <c r="C417" i="1"/>
  <c r="N3" i="9"/>
  <c r="I11" i="3"/>
  <c r="E643" i="4"/>
  <c r="D417" i="1"/>
  <c r="H299" i="9"/>
  <c r="D1011" i="1"/>
  <c r="H8" i="3" s="1"/>
  <c r="F418" i="4"/>
  <c r="C413" i="1"/>
  <c r="G306" i="9"/>
  <c r="E306" i="9" s="1"/>
  <c r="B306" i="9" s="1"/>
  <c r="H529" i="1"/>
  <c r="G529" i="1"/>
  <c r="H148" i="1"/>
  <c r="G148" i="1"/>
  <c r="F417" i="4"/>
  <c r="C412" i="1"/>
  <c r="H1074" i="1"/>
  <c r="G1074" i="1"/>
  <c r="G303" i="1"/>
  <c r="H303" i="1"/>
  <c r="G1181" i="1"/>
  <c r="H1181" i="1"/>
  <c r="F6" i="5"/>
  <c r="H424" i="1"/>
  <c r="G424" i="1"/>
  <c r="F640" i="4"/>
  <c r="C634" i="1"/>
  <c r="G1537" i="1"/>
  <c r="H1537" i="1"/>
  <c r="H9" i="3"/>
  <c r="M3" i="9" l="1"/>
  <c r="G634" i="1"/>
  <c r="H634" i="1"/>
  <c r="G412" i="1"/>
  <c r="H412" i="1"/>
  <c r="D637" i="1"/>
  <c r="H417" i="1"/>
  <c r="G417" i="1"/>
  <c r="H295" i="1"/>
  <c r="G295" i="1"/>
  <c r="H633" i="1"/>
  <c r="G633" i="1"/>
  <c r="K3" i="9"/>
  <c r="I9" i="3"/>
  <c r="F424" i="4"/>
  <c r="C419" i="1"/>
  <c r="D644" i="4"/>
  <c r="D425" i="4"/>
  <c r="F423" i="4"/>
  <c r="C418" i="1"/>
  <c r="G20" i="9"/>
  <c r="G1011" i="1"/>
  <c r="E299" i="9"/>
  <c r="H1011" i="1"/>
  <c r="G1180" i="1"/>
  <c r="H1180" i="1"/>
  <c r="H413" i="1"/>
  <c r="G413" i="1"/>
  <c r="D645" i="4"/>
  <c r="F643" i="4"/>
  <c r="C637" i="1"/>
  <c r="E644" i="4"/>
  <c r="E645" i="4" s="1"/>
  <c r="H20" i="9"/>
  <c r="E425" i="4"/>
  <c r="D420" i="1" s="1"/>
  <c r="D418" i="1"/>
  <c r="F301" i="4"/>
  <c r="C297" i="1"/>
  <c r="H296" i="1"/>
  <c r="G296" i="1"/>
  <c r="D639" i="1" l="1"/>
  <c r="H297" i="1"/>
  <c r="G297" i="1"/>
  <c r="F645" i="4"/>
  <c r="C639" i="1"/>
  <c r="F425" i="4"/>
  <c r="C420" i="1"/>
  <c r="E20" i="9"/>
  <c r="B20" i="9" s="1"/>
  <c r="F644" i="4"/>
  <c r="D646" i="4"/>
  <c r="D649" i="4" s="1"/>
  <c r="C638" i="1"/>
  <c r="E646" i="4"/>
  <c r="D638" i="1"/>
  <c r="G637" i="1"/>
  <c r="H637" i="1"/>
  <c r="B299" i="9"/>
  <c r="H418" i="1"/>
  <c r="G418" i="1"/>
  <c r="H419" i="1"/>
  <c r="G419" i="1"/>
  <c r="H334" i="9"/>
  <c r="G334" i="9"/>
  <c r="E334" i="9" l="1"/>
  <c r="B334" i="9" s="1"/>
  <c r="H19" i="3"/>
  <c r="C643" i="1"/>
  <c r="G297" i="9"/>
  <c r="E297" i="9" s="1"/>
  <c r="B297" i="9" s="1"/>
  <c r="E298" i="9"/>
  <c r="I8" i="3" s="1"/>
  <c r="E650" i="4"/>
  <c r="D640" i="1"/>
  <c r="G639" i="1"/>
  <c r="H639" i="1"/>
  <c r="H638" i="1"/>
  <c r="G638" i="1"/>
  <c r="F646" i="4"/>
  <c r="D650" i="4"/>
  <c r="C640" i="1"/>
  <c r="H420" i="1"/>
  <c r="G420" i="1"/>
  <c r="E649" i="4"/>
  <c r="I19" i="3" l="1"/>
  <c r="D643" i="1"/>
  <c r="H7" i="3" s="1"/>
  <c r="H640" i="1"/>
  <c r="G640" i="1"/>
  <c r="I20" i="3"/>
  <c r="D644" i="1"/>
  <c r="F650" i="4"/>
  <c r="H20" i="3"/>
  <c r="C644" i="1"/>
  <c r="F649" i="4"/>
  <c r="H644" i="1" l="1"/>
  <c r="G644" i="1"/>
  <c r="G643" i="1"/>
  <c r="J3" i="9"/>
  <c r="H643" i="1"/>
  <c r="G295" i="9" l="1"/>
  <c r="L293" i="9"/>
  <c r="F293" i="9" s="1"/>
  <c r="H295" i="9"/>
  <c r="H18" i="9"/>
  <c r="G18" i="9"/>
  <c r="J17" i="9"/>
  <c r="H15" i="9"/>
  <c r="J5" i="9"/>
  <c r="K12" i="9"/>
  <c r="J8" i="9"/>
  <c r="K10" i="9"/>
  <c r="G16" i="9"/>
  <c r="K7" i="9"/>
  <c r="I6" i="9"/>
  <c r="G15" i="9"/>
  <c r="J10" i="9"/>
  <c r="K5" i="9"/>
  <c r="I12" i="9"/>
  <c r="I5" i="9"/>
  <c r="L16" i="9"/>
  <c r="H21" i="9"/>
  <c r="I11" i="9"/>
  <c r="J6" i="9"/>
  <c r="I13" i="9"/>
  <c r="K11" i="9"/>
  <c r="G17" i="9"/>
  <c r="H22" i="9"/>
  <c r="K9" i="9"/>
  <c r="J13" i="9"/>
  <c r="I9" i="9"/>
  <c r="K6" i="9"/>
  <c r="J7" i="9"/>
  <c r="M15" i="9"/>
  <c r="H17" i="9"/>
  <c r="I17" i="9"/>
  <c r="J9" i="9"/>
  <c r="H16" i="9"/>
  <c r="M16" i="9"/>
  <c r="G21" i="9"/>
  <c r="L15" i="9"/>
  <c r="K13" i="9"/>
  <c r="I7" i="9"/>
  <c r="J12" i="9"/>
  <c r="I8" i="9"/>
  <c r="K8" i="9"/>
  <c r="G22" i="9"/>
  <c r="J11" i="9"/>
  <c r="E15" i="9" l="1"/>
  <c r="E21" i="9"/>
  <c r="B21" i="9" s="1"/>
  <c r="E5" i="9"/>
  <c r="B5" i="9" s="1"/>
  <c r="E8" i="9"/>
  <c r="B8" i="9" s="1"/>
  <c r="F15" i="9"/>
  <c r="E13" i="9"/>
  <c r="B13" i="9" s="1"/>
  <c r="F16" i="9"/>
  <c r="E10" i="9"/>
  <c r="B10" i="9" s="1"/>
  <c r="E16" i="9"/>
  <c r="E22" i="9"/>
  <c r="B22" i="9" s="1"/>
  <c r="E9" i="9"/>
  <c r="B9" i="9" s="1"/>
  <c r="E17" i="9"/>
  <c r="B17" i="9" s="1"/>
  <c r="E11" i="9"/>
  <c r="B11" i="9" s="1"/>
  <c r="E12" i="9"/>
  <c r="B12" i="9" s="1"/>
  <c r="E6" i="9"/>
  <c r="B6" i="9" s="1"/>
  <c r="B293" i="9"/>
  <c r="F23" i="9"/>
  <c r="E7" i="9"/>
  <c r="B7" i="9" s="1"/>
  <c r="E18" i="9"/>
  <c r="B18" i="9" s="1"/>
  <c r="E295" i="9"/>
  <c r="B15" i="9" l="1"/>
  <c r="B16" i="9"/>
  <c r="F14" i="9"/>
  <c r="F3" i="9" s="1"/>
  <c r="E14" i="9"/>
  <c r="I13" i="3" s="1"/>
  <c r="E4" i="9"/>
  <c r="B295" i="9"/>
  <c r="E23" i="9"/>
  <c r="I7" i="3" s="1"/>
  <c r="E3" i="9" l="1"/>
</calcChain>
</file>

<file path=xl/sharedStrings.xml><?xml version="1.0" encoding="utf-8"?>
<sst xmlns="http://schemas.openxmlformats.org/spreadsheetml/2006/main" count="4733" uniqueCount="3656">
  <si>
    <t>Obveznik:</t>
  </si>
  <si>
    <t>23202 - O.Š. DR. IVANA NOVAKA, MACINEC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</si>
  <si>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</si>
  <si>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</si>
  <si>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</si>
  <si>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</si>
  <si>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</si>
  <si>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</si>
  <si>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</si>
  <si>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</si>
  <si>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</si>
  <si>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</si>
  <si>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</si>
  <si>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</si>
  <si>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</si>
  <si>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</si>
  <si>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</si>
  <si>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</si>
  <si>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</si>
  <si>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</si>
  <si>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</si>
  <si>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</si>
  <si>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</si>
  <si>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</si>
  <si>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</si>
  <si>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</si>
  <si>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</si>
  <si>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</si>
  <si>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</si>
  <si>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</si>
  <si>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</si>
  <si>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</si>
  <si>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</si>
  <si>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</si>
  <si>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</si>
  <si>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</si>
  <si>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</si>
  <si>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</si>
  <si>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</si>
  <si>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</si>
  <si>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</si>
  <si>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</si>
  <si>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</si>
  <si>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</si>
  <si>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</si>
  <si>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</si>
  <si>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</si>
  <si>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</si>
  <si>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</si>
  <si>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</si>
  <si>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</si>
  <si>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</si>
  <si>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</si>
  <si>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</si>
  <si>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</si>
  <si>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</si>
  <si>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</si>
  <si>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</si>
  <si>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</si>
  <si>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</si>
  <si>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</si>
  <si>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</si>
  <si>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</si>
  <si>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</si>
  <si>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</si>
  <si>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</si>
  <si>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</si>
  <si>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</si>
  <si>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</si>
  <si>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</si>
  <si>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</si>
  <si>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</si>
  <si>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</si>
  <si>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</si>
  <si>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</si>
  <si>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</si>
  <si>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</si>
  <si>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</si>
  <si>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</si>
  <si>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</si>
  <si>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</si>
  <si>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</si>
  <si>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</si>
  <si>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</si>
  <si>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</si>
  <si>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</si>
  <si>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</si>
  <si>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</si>
  <si>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</si>
  <si>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</si>
  <si>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</si>
  <si>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</si>
  <si>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</si>
  <si>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</si>
  <si>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</si>
  <si>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</si>
  <si>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</si>
  <si>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</si>
  <si>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</si>
  <si>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</si>
  <si>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</si>
  <si>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</si>
  <si>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</si>
  <si>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</si>
  <si>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</si>
  <si>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</si>
  <si>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</si>
  <si>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</si>
  <si>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</si>
  <si>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</si>
  <si>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</si>
  <si>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</si>
  <si>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</si>
  <si>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</si>
  <si>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</si>
  <si>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</si>
  <si>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</si>
  <si>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</si>
  <si>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</si>
  <si>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</si>
  <si>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</si>
  <si>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</si>
  <si>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</si>
  <si>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</si>
  <si>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</si>
  <si>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</si>
  <si>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</si>
  <si>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</si>
  <si>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</si>
  <si>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</si>
  <si>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</si>
  <si>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</si>
  <si>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</si>
  <si>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</si>
  <si>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</si>
  <si>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</si>
  <si>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</si>
  <si>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</si>
  <si>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</si>
  <si>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</si>
  <si>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</si>
  <si>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</si>
  <si>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</si>
  <si>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</si>
  <si>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</si>
  <si>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</si>
  <si>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</si>
  <si>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</si>
  <si>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</si>
  <si>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</si>
  <si>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</si>
  <si>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</si>
  <si>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</si>
  <si>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</si>
  <si>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</si>
  <si>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</si>
  <si>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</si>
  <si>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</si>
  <si>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</si>
  <si>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</si>
  <si>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</si>
  <si>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</si>
  <si>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</si>
  <si>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</si>
  <si>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</si>
  <si>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</si>
  <si>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</si>
  <si>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</si>
  <si>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</si>
  <si>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</si>
  <si>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</si>
  <si>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</si>
  <si>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</si>
  <si>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</si>
  <si>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</si>
  <si>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</si>
  <si>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</si>
  <si>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</si>
  <si>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</si>
  <si>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</si>
  <si>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</si>
  <si>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</si>
  <si>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</si>
  <si>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</si>
  <si>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</si>
  <si>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</si>
  <si>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</si>
  <si>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</si>
  <si>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</si>
  <si>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</si>
  <si>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</si>
  <si>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</si>
  <si>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</si>
  <si>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</si>
  <si>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</si>
  <si>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</si>
  <si>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</si>
  <si>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</si>
  <si>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</si>
  <si>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</si>
  <si>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</si>
  <si>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</si>
  <si>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</si>
  <si>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</si>
  <si>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</si>
  <si>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</si>
  <si>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</si>
  <si>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</si>
  <si>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</si>
  <si>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</si>
  <si>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</si>
  <si>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</si>
  <si>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</si>
  <si>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</si>
  <si>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</si>
  <si>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</si>
  <si>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</si>
  <si>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</si>
  <si>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</si>
  <si>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</si>
  <si>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</si>
  <si>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</si>
  <si>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</si>
  <si>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</si>
  <si>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</si>
  <si>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</si>
  <si>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</si>
  <si>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</si>
  <si>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</si>
  <si>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</si>
  <si>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</si>
  <si>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</si>
  <si>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</si>
  <si>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</si>
  <si>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</si>
  <si>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</si>
  <si>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</si>
  <si>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</si>
  <si>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</si>
  <si>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</si>
  <si>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</si>
  <si>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</si>
  <si>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</si>
  <si>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</si>
  <si>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</si>
  <si>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</si>
  <si>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</si>
  <si>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</si>
  <si>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</si>
  <si>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</si>
  <si>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</si>
  <si>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</si>
  <si>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</si>
  <si>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</si>
  <si>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</si>
  <si>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</si>
  <si>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</si>
  <si>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</si>
  <si>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</si>
  <si>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</si>
  <si>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</si>
  <si>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</si>
  <si>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</si>
  <si>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</si>
  <si>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</si>
  <si>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</si>
  <si>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</si>
  <si>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</si>
  <si>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</si>
  <si>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</si>
  <si>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</si>
  <si>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</si>
  <si>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</si>
  <si>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</si>
  <si>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</si>
  <si>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</si>
  <si>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</si>
  <si>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</si>
  <si>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</si>
  <si>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</si>
  <si>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</si>
  <si>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</si>
  <si>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</si>
  <si>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</si>
  <si>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</si>
  <si>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</si>
  <si>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</si>
  <si>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</si>
  <si>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</si>
  <si>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</si>
  <si>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</si>
  <si>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</si>
  <si>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</si>
  <si>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</si>
  <si>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</si>
  <si>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</si>
  <si>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</si>
  <si>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</si>
  <si>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</si>
  <si>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</si>
  <si>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</si>
  <si>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</si>
  <si>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</si>
  <si>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</si>
  <si>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</si>
  <si>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</si>
  <si>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</si>
  <si>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</si>
  <si>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</si>
  <si>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</si>
  <si>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</si>
  <si>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</si>
  <si>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</si>
  <si>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</si>
  <si>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</si>
  <si>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</si>
  <si>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</si>
  <si>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</si>
  <si>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</si>
  <si>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</si>
  <si>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</si>
  <si>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</si>
  <si>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</si>
  <si>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</si>
  <si>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</si>
  <si>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</si>
  <si>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</si>
  <si>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</si>
  <si>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</si>
  <si>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</si>
  <si>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</si>
  <si>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</si>
  <si>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</si>
  <si>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</si>
  <si>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</si>
  <si>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</si>
  <si>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</si>
  <si>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</si>
  <si>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</si>
  <si>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</si>
  <si>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</si>
  <si>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</si>
  <si>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</si>
  <si>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</si>
  <si>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</si>
  <si>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</si>
  <si>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</si>
  <si>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</si>
  <si>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</si>
  <si>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</si>
  <si>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</si>
  <si>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</si>
  <si>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</si>
  <si>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</si>
  <si>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</si>
  <si>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</si>
  <si>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</si>
  <si>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</si>
  <si>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</si>
  <si>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</si>
  <si>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</si>
  <si>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</si>
  <si>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</si>
  <si>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</si>
  <si>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</si>
  <si>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</si>
  <si>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</si>
  <si>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</si>
  <si>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</si>
  <si>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</si>
  <si>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</si>
  <si>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</si>
  <si>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</si>
  <si>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</si>
  <si>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</si>
  <si>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</si>
  <si>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</si>
  <si>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</si>
  <si>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</si>
  <si>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</si>
  <si>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</si>
  <si>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</si>
  <si>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</si>
  <si>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</si>
  <si>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</si>
  <si>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</si>
  <si>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</si>
  <si>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</si>
  <si>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</si>
  <si>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</si>
  <si>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</si>
  <si>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</si>
  <si>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</si>
  <si>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</si>
  <si>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</si>
  <si>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</si>
  <si>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</si>
  <si>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</si>
  <si>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</si>
  <si>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</si>
  <si>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</si>
  <si>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</si>
  <si>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</si>
  <si>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</si>
  <si>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</si>
  <si>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</si>
  <si>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</si>
  <si>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</si>
  <si>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</si>
  <si>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</si>
  <si>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</si>
  <si>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</si>
  <si>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</si>
  <si>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</si>
  <si>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</si>
  <si>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</si>
  <si>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</si>
  <si>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</si>
  <si>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</si>
  <si>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</si>
  <si>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</si>
  <si>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</si>
  <si>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</si>
  <si>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</si>
  <si>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</si>
  <si>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</si>
  <si>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</si>
  <si>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</si>
  <si>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</si>
  <si>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</si>
  <si>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</si>
  <si>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</si>
  <si>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</si>
  <si>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</si>
  <si>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</si>
  <si>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</si>
  <si>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</si>
  <si>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</si>
  <si>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</si>
  <si>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</si>
  <si>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</si>
  <si>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</si>
  <si>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</si>
  <si>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</si>
  <si>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</si>
  <si>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</si>
  <si>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</si>
  <si>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</si>
  <si>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</si>
  <si>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</si>
  <si>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</si>
  <si>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</si>
  <si>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</si>
  <si>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</si>
  <si>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</si>
  <si>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</si>
  <si>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</si>
  <si>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</si>
  <si>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</si>
  <si>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</si>
  <si>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</si>
  <si>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</si>
  <si>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</si>
  <si>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</si>
  <si>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</si>
  <si>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</si>
  <si>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</si>
  <si>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</si>
  <si>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</si>
  <si>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</si>
  <si>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</si>
  <si>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</si>
  <si>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</si>
  <si>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</si>
  <si>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</si>
  <si>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</si>
  <si>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</si>
  <si>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</si>
  <si>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</si>
  <si>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</si>
  <si>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</si>
  <si>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</si>
  <si>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</si>
  <si>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</si>
  <si>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</si>
  <si>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</si>
  <si>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</si>
  <si>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</si>
  <si>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</si>
  <si>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</si>
  <si>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</si>
  <si>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</si>
  <si>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</si>
  <si>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</si>
  <si>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</si>
  <si>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</si>
  <si>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</si>
  <si>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</si>
  <si>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</si>
  <si>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</si>
  <si>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</si>
  <si>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</si>
  <si>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</si>
  <si>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</si>
  <si>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</si>
  <si>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</si>
  <si>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</si>
  <si>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</si>
  <si>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</si>
  <si>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</si>
  <si>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</si>
  <si>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</si>
  <si>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</si>
  <si>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</si>
  <si>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</si>
  <si>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</si>
  <si>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</si>
  <si>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</si>
  <si>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</si>
  <si>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</si>
  <si>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</si>
  <si>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</si>
  <si>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</si>
  <si>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</si>
  <si>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</si>
  <si>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</si>
  <si>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</si>
  <si>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</si>
  <si>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</si>
  <si>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</si>
  <si>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</si>
  <si>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</si>
  <si>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</si>
  <si>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</si>
  <si>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</si>
  <si>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</si>
  <si>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</si>
  <si>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</si>
  <si>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</si>
  <si>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</si>
  <si>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</si>
  <si>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</si>
  <si>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</si>
  <si>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</si>
  <si>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</si>
  <si>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</si>
  <si>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</si>
  <si>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</si>
  <si>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</si>
  <si>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</si>
  <si>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</si>
  <si>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</si>
  <si>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</si>
  <si>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</si>
  <si>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</si>
  <si>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</si>
  <si>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</si>
  <si>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</si>
  <si>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</si>
  <si>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</si>
  <si>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</si>
  <si>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</si>
  <si>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</si>
  <si>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</si>
  <si>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</si>
  <si>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</si>
  <si>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</si>
  <si>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</si>
  <si>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</si>
  <si>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</si>
  <si>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</si>
  <si>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</si>
  <si>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</si>
  <si>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</si>
  <si>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</si>
  <si>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</si>
  <si>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</si>
  <si>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</si>
  <si>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</si>
  <si>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</si>
  <si>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</si>
  <si>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</si>
  <si>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</si>
  <si>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</si>
  <si>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</si>
  <si>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</si>
  <si>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</si>
  <si>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</si>
  <si>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</si>
  <si>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</si>
  <si>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</si>
  <si>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</si>
  <si>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</si>
  <si>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</si>
  <si>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</si>
  <si>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</si>
  <si>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</si>
  <si>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</si>
  <si>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</si>
  <si>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</si>
  <si>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</si>
  <si>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</si>
  <si>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</si>
  <si>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</si>
  <si>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</si>
  <si>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</si>
  <si>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</si>
  <si>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</si>
  <si>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</si>
  <si>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</si>
  <si>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</si>
  <si>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</si>
  <si>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</si>
  <si>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</si>
  <si>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</si>
  <si>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</si>
  <si>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</si>
  <si>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</si>
  <si>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</si>
  <si>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</si>
  <si>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</si>
  <si>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</si>
  <si>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</si>
  <si>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</si>
  <si>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</si>
  <si>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</si>
  <si>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</si>
  <si>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</si>
  <si>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</si>
  <si>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</si>
  <si>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</si>
  <si>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</si>
  <si>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</si>
  <si>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</si>
  <si>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</si>
  <si>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</si>
  <si>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</si>
  <si>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</si>
  <si>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</si>
  <si>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</si>
  <si>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</si>
  <si>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</si>
  <si>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</si>
  <si>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</si>
  <si>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</si>
  <si>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</si>
  <si>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</si>
  <si>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</si>
  <si>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</si>
  <si>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</si>
  <si>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</si>
  <si>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</si>
  <si>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</si>
  <si>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</si>
  <si>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</si>
  <si>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</si>
  <si>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</si>
  <si>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</si>
  <si>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</si>
  <si>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</si>
  <si>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</si>
  <si>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</si>
  <si>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</si>
  <si>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</si>
  <si>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</si>
  <si>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</si>
  <si>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</si>
  <si>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</si>
  <si>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</si>
  <si>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</si>
  <si>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</si>
  <si>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</si>
  <si>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</si>
  <si>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</si>
  <si>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</si>
  <si>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</si>
  <si>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</si>
  <si>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</si>
  <si>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</si>
  <si>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</si>
  <si>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</si>
  <si>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</si>
  <si>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</si>
  <si>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</si>
  <si>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</si>
  <si>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</si>
  <si>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</si>
  <si>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</si>
  <si>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</si>
  <si>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</si>
  <si>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</si>
  <si>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</si>
  <si>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</si>
  <si>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</si>
  <si>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</si>
  <si>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</si>
  <si>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</si>
  <si>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</si>
  <si>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</si>
  <si>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</si>
  <si>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</si>
  <si>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</si>
  <si>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</si>
  <si>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</si>
  <si>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</si>
  <si>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</si>
  <si>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</si>
  <si>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</si>
  <si>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</si>
  <si>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</si>
  <si>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</si>
  <si>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</si>
  <si>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</si>
  <si>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</si>
  <si>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</si>
  <si>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</si>
  <si>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</si>
  <si>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</si>
  <si>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</si>
  <si>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</si>
  <si>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</si>
  <si>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</si>
  <si>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</si>
  <si>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</si>
  <si>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</si>
  <si>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</si>
  <si>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</si>
  <si>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</si>
  <si>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</si>
  <si>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</si>
  <si>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</si>
  <si>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</si>
  <si>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</si>
  <si>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</si>
  <si>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</si>
  <si>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</si>
  <si>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</si>
  <si>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</si>
  <si>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</si>
  <si>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</si>
  <si>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</si>
  <si>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</si>
  <si>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</si>
  <si>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</si>
  <si>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</si>
  <si>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</si>
  <si>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</si>
  <si>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</si>
  <si>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</si>
  <si>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</si>
  <si>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</si>
  <si>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</si>
  <si>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</si>
  <si>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</si>
  <si>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</si>
  <si>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</si>
  <si>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</si>
  <si>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</si>
  <si>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</si>
  <si>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</si>
  <si>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</si>
  <si>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</si>
  <si>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</si>
  <si>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</si>
  <si>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</si>
  <si>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</si>
  <si>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</si>
  <si>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</si>
  <si>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</si>
  <si>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</si>
  <si>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</si>
  <si>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</si>
  <si>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</si>
  <si>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</si>
  <si>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</si>
  <si>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</si>
  <si>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</si>
  <si>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</si>
  <si>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</si>
  <si>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</si>
  <si>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</si>
  <si>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</si>
  <si>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</si>
  <si>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</si>
  <si>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</si>
  <si>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</si>
  <si>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</si>
  <si>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</si>
  <si>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</si>
  <si>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</si>
  <si>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</si>
  <si>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</si>
  <si>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</si>
  <si>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</si>
  <si>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</si>
  <si>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</si>
  <si>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</si>
  <si>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</si>
  <si>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</si>
  <si>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</si>
  <si>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</si>
  <si>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</si>
  <si>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</si>
  <si>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</si>
  <si>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</si>
  <si>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</si>
  <si>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</si>
  <si>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</si>
  <si>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</si>
  <si>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</si>
  <si>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</si>
  <si>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</si>
  <si>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</si>
  <si>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</si>
  <si>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</si>
  <si>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</si>
  <si>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</si>
  <si>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</si>
  <si>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</si>
  <si>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</si>
  <si>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</si>
  <si>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</si>
  <si>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</si>
  <si>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</si>
  <si>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</si>
  <si>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</si>
  <si>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</si>
  <si>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</si>
  <si>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</si>
  <si>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</si>
  <si>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</si>
  <si>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</si>
  <si>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</si>
  <si>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</si>
  <si>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</si>
  <si>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</si>
  <si>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</si>
  <si>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</si>
  <si>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</si>
  <si>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</si>
  <si>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</si>
  <si>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</si>
  <si>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</si>
  <si>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</si>
  <si>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</si>
  <si>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</si>
  <si>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</si>
  <si>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</si>
  <si>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</si>
  <si>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</si>
  <si>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</si>
  <si>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</si>
  <si>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</si>
  <si>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</si>
  <si>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</si>
  <si>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</si>
  <si>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</si>
  <si>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</si>
  <si>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</si>
  <si>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</si>
  <si>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</si>
  <si>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</si>
  <si>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</si>
  <si>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</si>
  <si>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</si>
  <si>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</si>
  <si>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</si>
  <si>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</si>
  <si>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</si>
  <si>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</si>
  <si>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</si>
  <si>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</si>
  <si>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</si>
  <si>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</si>
  <si>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</si>
  <si>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</si>
  <si>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</si>
  <si>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</si>
  <si>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</si>
  <si>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</si>
  <si>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</si>
  <si>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</si>
  <si>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</si>
  <si>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</si>
  <si>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</si>
  <si>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</si>
  <si>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</si>
  <si>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</si>
  <si>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</si>
  <si>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</si>
  <si>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</si>
  <si>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</si>
  <si>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</si>
  <si>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</si>
  <si>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</si>
  <si>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</si>
  <si>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</si>
  <si>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</si>
  <si>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</si>
  <si>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</si>
  <si>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</si>
  <si>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</si>
  <si>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</si>
  <si>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</si>
  <si>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</si>
  <si>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</si>
  <si>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</si>
  <si>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</si>
  <si>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</si>
  <si>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</si>
  <si>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</si>
  <si>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</si>
  <si>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</si>
  <si>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</si>
  <si>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</si>
  <si>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</si>
  <si>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</si>
  <si>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</si>
  <si>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</si>
  <si>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</si>
  <si>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</si>
  <si>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</si>
  <si>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</si>
  <si>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</si>
  <si>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</si>
  <si>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</si>
  <si>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</si>
  <si>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</si>
  <si>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</si>
  <si>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</si>
  <si>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</si>
  <si>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</si>
  <si>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</si>
  <si>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</si>
  <si>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</si>
  <si>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</si>
  <si>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</si>
  <si>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</si>
  <si>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</si>
  <si>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</si>
  <si>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</si>
  <si>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</si>
  <si>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</si>
  <si>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</si>
  <si>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</si>
  <si>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</si>
  <si>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</si>
  <si>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</si>
  <si>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</si>
  <si>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</si>
  <si>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</si>
  <si>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</si>
  <si>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</si>
  <si>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</si>
  <si>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</si>
  <si>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</si>
  <si>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</si>
  <si>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</si>
  <si>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</si>
  <si>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</si>
  <si>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</si>
  <si>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</si>
  <si>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</si>
  <si>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</si>
  <si>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</si>
  <si>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</si>
  <si>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</si>
  <si>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</si>
  <si>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</si>
  <si>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</si>
  <si>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</si>
  <si>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</si>
  <si>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</si>
  <si>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</si>
  <si>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</si>
  <si>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</si>
  <si>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</si>
  <si>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</si>
  <si>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</si>
  <si>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</si>
  <si>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</si>
  <si>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</si>
  <si>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</si>
  <si>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</si>
  <si>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</si>
  <si>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</si>
  <si>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</si>
  <si>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</si>
  <si>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</si>
  <si>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</si>
  <si>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</si>
  <si>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</si>
  <si>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</si>
  <si>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</si>
  <si>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</si>
  <si>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</si>
  <si>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</si>
  <si>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</si>
  <si>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</si>
  <si>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</si>
  <si>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</si>
  <si>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</si>
  <si>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</si>
  <si>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</si>
  <si>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</si>
  <si>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</si>
  <si>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</si>
  <si>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</si>
  <si>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</si>
  <si>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</si>
  <si>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</si>
  <si>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</si>
  <si>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</si>
  <si>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</si>
  <si>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</si>
  <si>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</si>
  <si>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</si>
  <si>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</si>
  <si>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</si>
  <si>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</si>
  <si>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</si>
  <si>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</si>
  <si>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</si>
  <si>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</si>
  <si>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</si>
  <si>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</si>
  <si>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</si>
  <si>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</si>
  <si>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</si>
  <si>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</si>
  <si>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</si>
  <si>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</si>
  <si>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</si>
  <si>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</si>
  <si>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</si>
  <si>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</si>
  <si>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</si>
  <si>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</si>
  <si>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</si>
  <si>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</si>
  <si>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</si>
  <si>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</si>
  <si>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</si>
  <si>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</si>
  <si>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</si>
  <si>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</si>
  <si>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</si>
  <si>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</si>
  <si>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</si>
  <si>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</si>
  <si>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</si>
  <si>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</si>
  <si>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</si>
  <si>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</si>
  <si>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</si>
  <si>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</si>
  <si>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</si>
  <si>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</si>
  <si>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</si>
  <si>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</si>
  <si>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</si>
  <si>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</si>
  <si>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</si>
  <si>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</si>
  <si>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</si>
  <si>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</si>
  <si>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</si>
  <si>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</si>
  <si>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</si>
  <si>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</si>
  <si>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</si>
  <si>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</si>
  <si>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</si>
  <si>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</si>
  <si>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</si>
  <si>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</si>
  <si>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</si>
  <si>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</si>
  <si>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</si>
  <si>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</si>
  <si>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</si>
  <si>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</si>
  <si>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</si>
  <si>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</si>
  <si>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</si>
  <si>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</si>
  <si>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</si>
  <si>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</si>
  <si>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</si>
  <si>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</si>
  <si>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</si>
  <si>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</si>
  <si>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</si>
  <si>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</si>
  <si>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</si>
  <si>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</si>
  <si>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</si>
  <si>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</si>
  <si>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</si>
  <si>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</si>
  <si>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</si>
  <si>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</si>
  <si>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</si>
  <si>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</si>
  <si>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</si>
  <si>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</si>
  <si>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</si>
  <si>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</si>
  <si>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</si>
  <si>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</si>
  <si>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</si>
  <si>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</si>
  <si>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</si>
  <si>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</si>
  <si>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</si>
  <si>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</si>
  <si>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</si>
  <si>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</si>
  <si>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</si>
  <si>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</si>
  <si>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</si>
  <si>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</si>
  <si>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</si>
  <si>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</si>
  <si>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</si>
  <si>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</si>
  <si>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</si>
  <si>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</si>
  <si>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</si>
  <si>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</si>
  <si>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</si>
  <si>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</si>
  <si>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</si>
  <si>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</si>
  <si>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</si>
  <si>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</si>
  <si>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</si>
  <si>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</si>
  <si>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</si>
  <si>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</si>
  <si>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</si>
  <si>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</si>
  <si>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</si>
  <si>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</si>
  <si>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</si>
  <si>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</si>
  <si>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</si>
  <si>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</si>
  <si>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</si>
  <si>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</si>
  <si>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</si>
  <si>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</si>
  <si>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</si>
  <si>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</si>
  <si>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</si>
  <si>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</si>
  <si>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</si>
  <si>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</si>
  <si>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</si>
  <si>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</si>
  <si>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</si>
  <si>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</si>
  <si>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</si>
  <si>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</si>
  <si>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</si>
  <si>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</si>
  <si>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</si>
  <si>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</si>
  <si>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</si>
  <si>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</si>
  <si>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</si>
  <si>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</si>
  <si>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</si>
  <si>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</si>
  <si>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</si>
  <si>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</si>
  <si>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</si>
  <si>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</si>
  <si>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</si>
  <si>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</si>
  <si>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</si>
  <si>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</si>
  <si>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</si>
  <si>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</si>
  <si>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</si>
  <si>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</si>
  <si>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</si>
  <si>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</si>
  <si>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</si>
  <si>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</si>
  <si>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</si>
  <si>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</si>
  <si>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</si>
  <si>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</si>
  <si>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</si>
  <si>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</si>
  <si>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</si>
  <si>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</si>
  <si>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</si>
  <si>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</si>
  <si>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</si>
  <si>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</si>
  <si>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</si>
  <si>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</si>
  <si>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</si>
  <si>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</si>
  <si>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</si>
  <si>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</si>
  <si>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</si>
  <si>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</si>
  <si>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</si>
  <si>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</si>
  <si>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</si>
  <si>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</si>
  <si>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</si>
  <si>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</si>
  <si>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</si>
  <si>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</si>
  <si>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</si>
  <si>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</si>
  <si>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</si>
  <si>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</si>
  <si>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</si>
  <si>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</si>
  <si>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</si>
  <si>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</si>
  <si>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</si>
  <si>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</si>
  <si>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</si>
  <si>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</si>
  <si>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</si>
  <si>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</si>
  <si>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</si>
  <si>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</si>
  <si>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</si>
  <si>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</si>
  <si>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</si>
  <si>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</si>
  <si>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</si>
  <si>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</si>
  <si>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</si>
  <si>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</si>
  <si>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</si>
  <si>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</si>
  <si>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</si>
  <si>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</si>
  <si>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</si>
  <si>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</si>
  <si>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</si>
  <si>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</si>
  <si>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</si>
  <si>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</si>
  <si>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</si>
  <si>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</si>
  <si>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</si>
  <si>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</si>
  <si>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</si>
  <si>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</si>
  <si>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</si>
  <si>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</si>
  <si>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</si>
  <si>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</si>
  <si>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</si>
  <si>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</si>
  <si>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</si>
  <si>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</si>
  <si>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</si>
  <si>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</si>
  <si>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</si>
  <si>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</si>
  <si>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</si>
  <si>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</si>
  <si>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</si>
  <si>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</si>
  <si>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</si>
  <si>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</si>
  <si>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</si>
  <si>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</si>
  <si>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</si>
  <si>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</si>
  <si>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</si>
  <si>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</si>
  <si>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</si>
  <si>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</si>
  <si>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</si>
  <si>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</si>
  <si>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</si>
  <si>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</si>
  <si>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</si>
  <si>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</si>
  <si>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</si>
  <si>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</si>
  <si>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</si>
  <si>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</si>
  <si>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</si>
  <si>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</si>
  <si>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</si>
  <si>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</si>
  <si>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</si>
  <si>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</si>
  <si>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</si>
  <si>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</si>
  <si>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</si>
  <si>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</si>
  <si>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</si>
  <si>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</si>
  <si>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</si>
  <si>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</si>
  <si>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</si>
  <si>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</si>
  <si>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</si>
  <si>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</si>
  <si>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</si>
  <si>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</si>
  <si>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</si>
  <si>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</si>
  <si>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</si>
  <si>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</si>
  <si>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</si>
  <si>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</si>
  <si>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</si>
  <si>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</si>
  <si>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</si>
  <si>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</si>
  <si>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</si>
  <si>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</si>
  <si>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</si>
  <si>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</si>
  <si>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</si>
  <si>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</si>
  <si>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</si>
  <si>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</si>
  <si>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</si>
  <si>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</si>
  <si>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</si>
  <si>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</si>
  <si>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</si>
  <si>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</si>
  <si>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</si>
  <si>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</si>
  <si>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</si>
  <si>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</si>
  <si>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</si>
  <si>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</si>
  <si>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</si>
  <si>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</si>
  <si>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</si>
  <si>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</si>
  <si>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</si>
  <si>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</si>
  <si>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</si>
  <si>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</si>
  <si>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</si>
  <si>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</si>
  <si>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</si>
  <si>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</si>
  <si>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</si>
  <si>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</si>
  <si>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</si>
  <si>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</si>
  <si>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</si>
  <si>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</si>
  <si>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</si>
  <si>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</si>
  <si>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</si>
  <si>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</si>
  <si>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</si>
  <si>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</si>
  <si>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</si>
  <si>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</si>
  <si>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</si>
  <si>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</si>
  <si>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</si>
  <si>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</si>
  <si>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</si>
  <si>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</si>
  <si>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</si>
  <si>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</si>
  <si>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</si>
  <si>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</si>
  <si>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</si>
  <si>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</si>
  <si>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</si>
  <si>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</si>
  <si>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</si>
  <si>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</si>
  <si>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</si>
  <si>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</si>
  <si>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</si>
  <si>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</si>
  <si>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</si>
  <si>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</si>
  <si>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</si>
  <si>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</si>
  <si>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</si>
  <si>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</si>
  <si>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</si>
  <si>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</si>
  <si>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</si>
  <si>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</si>
  <si>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</si>
  <si>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</si>
  <si>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</si>
  <si>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</si>
  <si>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</si>
  <si>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</si>
  <si>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</si>
  <si>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</si>
  <si>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</si>
  <si>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</si>
  <si>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</si>
  <si>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</si>
  <si>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</si>
  <si>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</si>
  <si>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</si>
  <si>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</si>
  <si>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</si>
  <si>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</si>
  <si>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</si>
  <si>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</si>
  <si>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</si>
  <si>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</si>
  <si>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</si>
  <si>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</si>
  <si>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</si>
  <si>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</si>
  <si>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</si>
  <si>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</si>
  <si>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</si>
  <si>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</si>
  <si>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</si>
  <si>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</si>
  <si>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</si>
  <si>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</si>
  <si>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</si>
  <si>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</si>
  <si>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</si>
  <si>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</si>
  <si>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</si>
  <si>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</si>
  <si>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</si>
  <si>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</si>
  <si>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</si>
  <si>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</si>
  <si>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</si>
  <si>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</si>
  <si>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</si>
  <si>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</si>
  <si>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</si>
  <si>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</si>
  <si>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</si>
  <si>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</si>
  <si>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</si>
  <si>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</si>
  <si>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</si>
  <si>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</si>
  <si>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</si>
  <si>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</si>
  <si>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</si>
  <si>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</si>
  <si>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</si>
  <si>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</si>
  <si>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</si>
  <si>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</si>
  <si>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</si>
  <si>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</si>
  <si>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</si>
  <si>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</si>
  <si>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</si>
  <si>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</si>
  <si>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</si>
  <si>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</si>
  <si>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</si>
  <si>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</si>
  <si>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</si>
  <si>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</si>
  <si>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</si>
  <si>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</si>
  <si>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</si>
  <si>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</si>
  <si>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</si>
  <si>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</si>
  <si>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</si>
  <si>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</si>
  <si>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</si>
  <si>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</si>
  <si>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</si>
  <si>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</si>
  <si>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</si>
  <si>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</si>
  <si>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</si>
  <si>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</si>
  <si>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</si>
  <si>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</si>
  <si>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</si>
  <si>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</si>
  <si>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</si>
  <si>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</si>
  <si>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</si>
  <si>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</si>
  <si>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</si>
  <si>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</si>
  <si>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</si>
  <si>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</si>
  <si>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</si>
  <si>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</si>
  <si>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</si>
  <si>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</si>
  <si>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</si>
  <si>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</si>
  <si>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</si>
  <si>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</si>
  <si>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</si>
  <si>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</si>
  <si>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</si>
  <si>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</si>
  <si>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</si>
  <si>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</si>
  <si>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</si>
  <si>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</si>
  <si>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</si>
  <si>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</si>
  <si>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</si>
  <si>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</si>
  <si>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</si>
  <si>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</si>
  <si>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</si>
  <si>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</si>
  <si>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</si>
  <si>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</si>
  <si>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</si>
  <si>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</si>
  <si>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</si>
  <si>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</si>
  <si>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</si>
  <si>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</si>
  <si>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</si>
  <si>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</si>
  <si>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</si>
  <si>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</si>
  <si>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</si>
  <si>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</si>
  <si>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</si>
  <si>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</si>
  <si>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</si>
  <si>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</si>
  <si>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</si>
  <si>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</si>
  <si>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</si>
  <si>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</si>
  <si>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</si>
  <si>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</si>
  <si>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</si>
  <si>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</si>
  <si>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</si>
  <si>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</si>
  <si>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</si>
  <si>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</si>
  <si>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</si>
  <si>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</si>
  <si>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</si>
  <si>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</si>
  <si>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</si>
  <si>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</si>
  <si>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</si>
  <si>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</si>
  <si>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</si>
  <si>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</si>
  <si>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</si>
  <si>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</si>
  <si>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</si>
  <si>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</si>
  <si>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</si>
  <si>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</si>
  <si>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</si>
  <si>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</si>
  <si>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</si>
  <si>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</si>
  <si>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</si>
  <si>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</si>
  <si>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</si>
  <si>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</si>
  <si>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</si>
  <si>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</si>
  <si>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</si>
  <si>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</si>
  <si>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</si>
  <si>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</si>
  <si>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</si>
  <si>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</si>
  <si>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</si>
  <si>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</si>
  <si>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</si>
  <si>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</si>
  <si>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</si>
  <si>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</si>
  <si>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</si>
  <si>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</si>
  <si>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</si>
  <si>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</si>
  <si>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</si>
  <si>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</si>
  <si>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</si>
  <si>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</si>
  <si>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</si>
  <si>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</si>
  <si>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</si>
  <si>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</si>
  <si>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</si>
  <si>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</si>
  <si>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</si>
  <si>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</si>
  <si>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</si>
  <si>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</si>
  <si>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</si>
  <si>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</si>
  <si>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</si>
  <si>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</si>
  <si>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</si>
  <si>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</si>
  <si>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</si>
  <si>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</si>
  <si>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</si>
  <si>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</si>
  <si>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</si>
  <si>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</si>
  <si>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</si>
  <si>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</si>
  <si>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</si>
  <si>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</si>
  <si>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</si>
  <si>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</si>
  <si>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</si>
  <si>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</si>
  <si>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</si>
  <si>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</si>
  <si>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</si>
  <si>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</si>
  <si>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</si>
  <si>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</si>
  <si>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</si>
  <si>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</si>
  <si>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</si>
  <si>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</si>
  <si>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</si>
  <si>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</si>
  <si>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</si>
  <si>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</si>
  <si>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</si>
  <si>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</si>
  <si>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</si>
  <si>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</si>
  <si>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</si>
  <si>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</si>
  <si>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</si>
  <si>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</si>
  <si>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</si>
  <si>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</si>
  <si>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</si>
  <si>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</si>
  <si>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</si>
  <si>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</si>
  <si>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</si>
  <si>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</si>
  <si>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</si>
  <si>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</si>
  <si>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</si>
  <si>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</si>
  <si>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</si>
  <si>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</si>
  <si>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</si>
  <si>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</si>
  <si>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</si>
  <si>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</si>
  <si>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</si>
  <si>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</si>
  <si>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</si>
  <si>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</si>
  <si>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</si>
  <si>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</si>
  <si>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</si>
  <si>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</si>
  <si>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</si>
  <si>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</si>
  <si>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</si>
  <si>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</si>
  <si>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</si>
  <si>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</si>
  <si>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</si>
  <si>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</si>
  <si>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</si>
  <si>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</si>
  <si>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</si>
  <si>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</si>
  <si>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</si>
  <si>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</si>
  <si>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</si>
  <si>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</si>
  <si>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</si>
  <si>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</si>
  <si>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</si>
  <si>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</si>
  <si>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</si>
  <si>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</si>
  <si>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</si>
  <si>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</si>
  <si>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</si>
  <si>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</si>
  <si>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</si>
  <si>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</si>
  <si>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</si>
  <si>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</si>
  <si>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</si>
  <si>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</si>
  <si>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</si>
  <si>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</si>
  <si>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</si>
  <si>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</si>
  <si>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</si>
  <si>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</si>
  <si>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</si>
  <si>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</si>
  <si>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</si>
  <si>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</si>
  <si>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</si>
  <si>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</si>
  <si>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</si>
  <si>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</si>
  <si>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</si>
  <si>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</si>
  <si>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</si>
  <si>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</si>
  <si>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</si>
  <si>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</si>
  <si>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</si>
  <si>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</si>
  <si>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</si>
  <si>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</si>
  <si>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</si>
  <si>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</si>
  <si>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</si>
  <si>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</si>
  <si>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</si>
  <si>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</si>
  <si>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</si>
  <si>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</si>
  <si>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</si>
  <si>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</si>
  <si>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</si>
  <si>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</si>
  <si>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</si>
  <si>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</si>
  <si>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</si>
  <si>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</si>
  <si>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</si>
  <si>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</si>
  <si>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</si>
  <si>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</si>
  <si>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</si>
  <si>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</si>
  <si>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</si>
  <si>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</si>
  <si>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</si>
  <si>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</si>
  <si>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</si>
  <si>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</si>
  <si>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</si>
  <si>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</si>
  <si>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</si>
  <si>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</si>
  <si>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</si>
  <si>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</si>
  <si>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</si>
  <si>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</si>
  <si>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</si>
  <si>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</si>
  <si>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</si>
  <si>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</si>
  <si>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</si>
  <si>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</si>
  <si>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</si>
  <si>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</si>
  <si>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</si>
  <si>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</si>
  <si>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</si>
  <si>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</si>
  <si>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</si>
  <si>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</si>
  <si>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</si>
  <si>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</si>
  <si>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</si>
  <si>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</si>
  <si>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</si>
  <si>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</si>
  <si>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</si>
  <si>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</si>
  <si>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</si>
  <si>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</si>
  <si>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</si>
  <si>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</si>
  <si>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</si>
  <si>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</si>
  <si>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</si>
  <si>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</si>
  <si>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</si>
  <si>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</si>
  <si>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</si>
  <si>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</si>
  <si>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</si>
  <si>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</si>
  <si>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</si>
  <si>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</si>
  <si>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</si>
  <si>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</si>
  <si>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</si>
  <si>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</si>
  <si>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</si>
  <si>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</si>
  <si>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</si>
  <si>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</si>
  <si>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</si>
  <si>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</si>
  <si>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</si>
  <si>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</si>
  <si>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</si>
  <si>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</si>
  <si>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</si>
  <si>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</si>
  <si>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</si>
  <si>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</si>
  <si>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</si>
  <si>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</si>
  <si>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</si>
  <si>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</si>
  <si>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</si>
  <si>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</si>
  <si>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</si>
  <si>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</si>
  <si>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</si>
  <si>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</si>
  <si>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</si>
  <si>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</si>
  <si>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</si>
  <si>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</si>
  <si>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</si>
  <si>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</si>
  <si>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</si>
  <si>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</si>
  <si>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</si>
  <si>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</si>
  <si>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</si>
  <si>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</si>
  <si>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</si>
  <si>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</si>
  <si>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</si>
  <si>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</si>
  <si>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</si>
  <si>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</si>
  <si>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</si>
  <si>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</si>
  <si>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</si>
  <si>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</si>
  <si>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</si>
  <si>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</si>
  <si>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</si>
  <si>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</si>
  <si>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</si>
  <si>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</si>
  <si>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</si>
  <si>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</si>
  <si>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</si>
  <si>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</si>
  <si>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</si>
  <si>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</si>
  <si>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</si>
  <si>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</si>
  <si>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</si>
  <si>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</si>
  <si>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</si>
  <si>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</si>
  <si>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</si>
  <si>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</si>
  <si>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</si>
  <si>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</si>
  <si>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</si>
  <si>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</si>
  <si>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</si>
  <si>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</si>
  <si>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</si>
  <si>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</si>
  <si>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</si>
  <si>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</si>
  <si>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</si>
  <si>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</si>
  <si>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</si>
  <si>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</si>
  <si>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</si>
  <si>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</si>
  <si>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</si>
  <si>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</si>
  <si>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</si>
  <si>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</si>
  <si>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</si>
  <si>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</si>
  <si>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</si>
  <si>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</si>
  <si>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</si>
  <si>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</si>
  <si>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</si>
  <si>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</si>
  <si>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</si>
  <si>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</si>
  <si>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</si>
  <si>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</si>
  <si>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</si>
  <si>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</si>
  <si>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</si>
  <si>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</si>
  <si>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</si>
  <si>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</si>
  <si>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</si>
  <si>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</si>
  <si>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</si>
  <si>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</si>
  <si>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</si>
  <si>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</si>
  <si>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</si>
  <si>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</si>
  <si>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</si>
  <si>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</si>
  <si>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</si>
  <si>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</si>
  <si>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</si>
  <si>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</si>
  <si>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</si>
  <si>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</si>
  <si>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</si>
  <si>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</si>
  <si>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</si>
  <si>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</si>
  <si>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</si>
  <si>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</si>
  <si>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</si>
  <si>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</si>
  <si>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</si>
  <si>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</si>
  <si>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</si>
  <si>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</si>
  <si>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</si>
  <si>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</si>
  <si>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</si>
  <si>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</si>
  <si>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</si>
  <si>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</si>
  <si>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</si>
  <si>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</si>
  <si>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</si>
  <si>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</si>
  <si>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</si>
  <si>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</si>
  <si>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</si>
  <si>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</si>
  <si>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</si>
  <si>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</si>
  <si>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</si>
  <si>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</si>
  <si>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</si>
  <si>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</si>
  <si>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</si>
  <si>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</si>
  <si>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</si>
  <si>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</si>
  <si>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</si>
  <si>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</si>
  <si>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</si>
  <si>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</si>
  <si>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</si>
  <si>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</si>
  <si>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 IVANA NOVAKA, MACINEC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</si>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</sst>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2317849.3899999997</v>
      </c>
      <c r="D2" s="7">
        <f>'PR-RAS'!E6</f>
        <v>2693535.7600000002</v>
      </c>
      <c r="E2" s="7">
        <v>0</v>
      </c>
      <c r="F2" s="7">
        <v>0</v>
      </c>
      <c r="G2" s="8">
        <f t="shared" ref="G2:G274" si="0">(B2/1000)*(C2*1+D2*2)</f>
        <v>7704.9209100000007</v>
      </c>
      <c r="H2" s="8">
        <f t="shared" ref="H2:H274" si="1">ABS(C2-ROUND(C2,0))+ABS(D2-ROUND(D2,0))</f>
        <v>0.62999999942258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2236020.44</v>
      </c>
      <c r="D45" s="2">
        <f>'PR-RAS'!E49</f>
        <v>2489396.23</v>
      </c>
      <c r="E45" s="2">
        <v>0</v>
      </c>
      <c r="F45" s="2">
        <v>0</v>
      </c>
      <c r="G45" s="3">
        <f t="shared" si="0"/>
        <v>317451.76760000002</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18336.84</v>
      </c>
      <c r="D54" s="2">
        <f>'PR-RAS'!E58</f>
        <v>30928.1</v>
      </c>
      <c r="E54" s="2">
        <v>0</v>
      </c>
      <c r="F54" s="2">
        <v>0</v>
      </c>
      <c r="G54" s="3">
        <f t="shared" si="0"/>
        <v>4250.2311199999995</v>
      </c>
      <c r="H54" s="3">
        <f t="shared" si="1"/>
        <v>0.25999999999839929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7810.65</v>
      </c>
      <c r="D55" s="2">
        <f>'PR-RAS'!E59</f>
        <v>30928.1</v>
      </c>
      <c r="E55" s="2">
        <v>0</v>
      </c>
      <c r="F55" s="2">
        <v>0</v>
      </c>
      <c r="G55" s="3">
        <f t="shared" si="0"/>
        <v>3762.0098999999996</v>
      </c>
      <c r="H55" s="3">
        <f t="shared" si="1"/>
        <v>0.44999999999890861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10526.19</v>
      </c>
      <c r="D56" s="2">
        <f>'PR-RAS'!E60</f>
        <v>0</v>
      </c>
      <c r="E56" s="2">
        <v>0</v>
      </c>
      <c r="F56" s="2">
        <v>0</v>
      </c>
      <c r="G56" s="3">
        <f t="shared" si="0"/>
        <v>578.94045000000006</v>
      </c>
      <c r="H56" s="3">
        <f t="shared" si="1"/>
        <v>0.19000000000050932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2182652.02</v>
      </c>
      <c r="D64" s="2">
        <f>'PR-RAS'!E68</f>
        <v>2454529.13</v>
      </c>
      <c r="E64" s="2">
        <v>0</v>
      </c>
      <c r="F64" s="2">
        <v>0</v>
      </c>
      <c r="G64" s="3">
        <f t="shared" si="0"/>
        <v>446777.74763999996</v>
      </c>
      <c r="H64" s="3">
        <f t="shared" si="1"/>
        <v>0.14999999990686774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2141406.79</v>
      </c>
      <c r="D65" s="2">
        <f>'PR-RAS'!E69</f>
        <v>2416089.9</v>
      </c>
      <c r="E65" s="2">
        <v>0</v>
      </c>
      <c r="F65" s="2">
        <v>0</v>
      </c>
      <c r="G65" s="3">
        <f t="shared" si="0"/>
        <v>446309.54175999999</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41245.230000000003</v>
      </c>
      <c r="D66" s="2">
        <f>'PR-RAS'!E70</f>
        <v>38439.230000000003</v>
      </c>
      <c r="E66" s="2">
        <v>0</v>
      </c>
      <c r="F66" s="2">
        <v>0</v>
      </c>
      <c r="G66" s="3">
        <f t="shared" si="0"/>
        <v>7678.0398500000001</v>
      </c>
      <c r="H66" s="3">
        <f t="shared" si="1"/>
        <v>0.46000000000640284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35031.58</v>
      </c>
      <c r="D70" s="2">
        <f>'PR-RAS'!E74</f>
        <v>3939</v>
      </c>
      <c r="E70" s="2">
        <v>0</v>
      </c>
      <c r="F70" s="2">
        <v>0</v>
      </c>
      <c r="G70" s="3">
        <f t="shared" si="0"/>
        <v>2960.7610200000004</v>
      </c>
      <c r="H70" s="3">
        <f t="shared" si="1"/>
        <v>0.41999999999825377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35031.58</v>
      </c>
      <c r="D71" s="2">
        <f>'PR-RAS'!E75</f>
        <v>3939</v>
      </c>
      <c r="E71" s="2">
        <v>0</v>
      </c>
      <c r="F71" s="2">
        <v>0</v>
      </c>
      <c r="G71" s="3">
        <f t="shared" si="0"/>
        <v>3003.6706000000004</v>
      </c>
      <c r="H71" s="3">
        <f t="shared" si="1"/>
        <v>0.41999999999825377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43.92</v>
      </c>
      <c r="D78" s="2">
        <f>'PR-RAS'!E82</f>
        <v>8.44</v>
      </c>
      <c r="E78" s="2">
        <v>0</v>
      </c>
      <c r="F78" s="2">
        <v>0</v>
      </c>
      <c r="G78" s="3">
        <f t="shared" si="0"/>
        <v>4.6815999999999995</v>
      </c>
      <c r="H78" s="3">
        <f t="shared" si="1"/>
        <v>0.5199999999999978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43.92</v>
      </c>
      <c r="D79" s="2">
        <f>'PR-RAS'!E83</f>
        <v>8.44</v>
      </c>
      <c r="E79" s="2">
        <v>0</v>
      </c>
      <c r="F79" s="2">
        <v>0</v>
      </c>
      <c r="G79" s="3">
        <f t="shared" si="0"/>
        <v>4.7423999999999999</v>
      </c>
      <c r="H79" s="3">
        <f t="shared" si="1"/>
        <v>0.5199999999999978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43.92</v>
      </c>
      <c r="D81" s="2">
        <f>'PR-RAS'!E85</f>
        <v>8.44</v>
      </c>
      <c r="E81" s="2">
        <v>0</v>
      </c>
      <c r="F81" s="2">
        <v>0</v>
      </c>
      <c r="G81" s="3">
        <f t="shared" si="0"/>
        <v>4.8639999999999999</v>
      </c>
      <c r="H81" s="3">
        <f t="shared" si="1"/>
        <v>0.5199999999999978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7115.59</v>
      </c>
      <c r="D102" s="2">
        <f>'PR-RAS'!E106</f>
        <v>12011</v>
      </c>
      <c r="E102" s="2">
        <v>0</v>
      </c>
      <c r="F102" s="2">
        <v>0</v>
      </c>
      <c r="G102" s="3">
        <f t="shared" si="0"/>
        <v>3144.8965900000003</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7115.59</v>
      </c>
      <c r="D108" s="2">
        <f>'PR-RAS'!E112</f>
        <v>12011</v>
      </c>
      <c r="E108" s="2">
        <v>0</v>
      </c>
      <c r="F108" s="2">
        <v>0</v>
      </c>
      <c r="G108" s="3">
        <f t="shared" si="0"/>
        <v>3331.7221300000001</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7115.59</v>
      </c>
      <c r="D113" s="2">
        <f>'PR-RAS'!E117</f>
        <v>12011</v>
      </c>
      <c r="E113" s="2">
        <v>0</v>
      </c>
      <c r="F113" s="2">
        <v>0</v>
      </c>
      <c r="G113" s="3">
        <f t="shared" si="0"/>
        <v>3487.4100800000001</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1032.28</v>
      </c>
      <c r="D121" s="2">
        <f>'PR-RAS'!E125</f>
        <v>3627.7</v>
      </c>
      <c r="E121" s="2">
        <v>0</v>
      </c>
      <c r="F121" s="2">
        <v>0</v>
      </c>
      <c r="G121" s="3">
        <f t="shared" si="0"/>
        <v>994.52160000000003</v>
      </c>
      <c r="H121" s="3">
        <f t="shared" si="1"/>
        <v>0.58000000000015461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899.28</v>
      </c>
      <c r="D122" s="2">
        <f>'PR-RAS'!E126</f>
        <v>767.5</v>
      </c>
      <c r="E122" s="2">
        <v>0</v>
      </c>
      <c r="F122" s="2">
        <v>0</v>
      </c>
      <c r="G122" s="3">
        <f t="shared" si="0"/>
        <v>294.54787999999996</v>
      </c>
      <c r="H122" s="3">
        <f t="shared" si="1"/>
        <v>0.77999999999997272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145</v>
      </c>
      <c r="D123" s="2">
        <f>'PR-RAS'!E127</f>
        <v>202</v>
      </c>
      <c r="E123" s="2">
        <v>0</v>
      </c>
      <c r="F123" s="2">
        <v>0</v>
      </c>
      <c r="G123" s="3">
        <f t="shared" si="0"/>
        <v>66.977999999999994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754.28</v>
      </c>
      <c r="D124" s="2">
        <f>'PR-RAS'!E128</f>
        <v>565.5</v>
      </c>
      <c r="E124" s="2">
        <v>0</v>
      </c>
      <c r="F124" s="2">
        <v>0</v>
      </c>
      <c r="G124" s="3">
        <f t="shared" si="0"/>
        <v>231.88943999999998</v>
      </c>
      <c r="H124" s="3">
        <f t="shared" si="1"/>
        <v>0.77999999999997272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133</v>
      </c>
      <c r="D125" s="2">
        <f>'PR-RAS'!E129</f>
        <v>2860.2</v>
      </c>
      <c r="E125" s="2">
        <v>0</v>
      </c>
      <c r="F125" s="2">
        <v>0</v>
      </c>
      <c r="G125" s="3">
        <f t="shared" si="0"/>
        <v>725.82159999999999</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v>
      </c>
      <c r="D126" s="2">
        <f>'PR-RAS'!E130</f>
        <v>508.2</v>
      </c>
      <c r="E126" s="2">
        <v>0</v>
      </c>
      <c r="F126" s="2">
        <v>0</v>
      </c>
      <c r="G126" s="3">
        <f t="shared" si="0"/>
        <v>143.67500000000001</v>
      </c>
      <c r="H126" s="3">
        <f t="shared" si="1"/>
        <v>0.19999999999998863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2352</v>
      </c>
      <c r="E127" s="2">
        <v>0</v>
      </c>
      <c r="F127" s="2">
        <v>0</v>
      </c>
      <c r="G127" s="3">
        <f t="shared" si="0"/>
        <v>592.70399999999995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73637.16</v>
      </c>
      <c r="D130" s="2">
        <f>'PR-RAS'!E134</f>
        <v>188492.39</v>
      </c>
      <c r="E130" s="2">
        <v>0</v>
      </c>
      <c r="F130" s="2">
        <v>0</v>
      </c>
      <c r="G130" s="3">
        <f t="shared" si="0"/>
        <v>58130.230260000011</v>
      </c>
      <c r="H130" s="3">
        <f t="shared" si="1"/>
        <v>0.5500000000174623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73637.16</v>
      </c>
      <c r="D131" s="2">
        <f>'PR-RAS'!E135</f>
        <v>188492.39</v>
      </c>
      <c r="E131" s="2">
        <v>0</v>
      </c>
      <c r="F131" s="2">
        <v>0</v>
      </c>
      <c r="G131" s="3">
        <f t="shared" si="0"/>
        <v>58580.852200000008</v>
      </c>
      <c r="H131" s="3">
        <f t="shared" si="1"/>
        <v>0.5500000000174623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73637.16</v>
      </c>
      <c r="D132" s="2">
        <f>'PR-RAS'!E136</f>
        <v>132163.82</v>
      </c>
      <c r="E132" s="2">
        <v>0</v>
      </c>
      <c r="F132" s="2">
        <v>0</v>
      </c>
      <c r="G132" s="3">
        <f t="shared" si="0"/>
        <v>44273.388800000008</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56328.57</v>
      </c>
      <c r="E133" s="2">
        <v>0</v>
      </c>
      <c r="F133" s="2">
        <v>0</v>
      </c>
      <c r="G133" s="3">
        <f t="shared" si="0"/>
        <v>14870.742480000001</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2282321.44</v>
      </c>
      <c r="D148" s="2">
        <f>'PR-RAS'!E152</f>
        <v>2722060.23</v>
      </c>
      <c r="E148" s="2">
        <v>0</v>
      </c>
      <c r="F148" s="2">
        <v>0</v>
      </c>
      <c r="G148" s="3">
        <f t="shared" si="0"/>
        <v>1135786.9593</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1967388.14</v>
      </c>
      <c r="D149" s="2">
        <f>'PR-RAS'!E153</f>
        <v>2408832.65</v>
      </c>
      <c r="E149" s="2">
        <v>0</v>
      </c>
      <c r="F149" s="2">
        <v>0</v>
      </c>
      <c r="G149" s="3">
        <f t="shared" si="0"/>
        <v>1004187.9091199999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1634613.3099999998</v>
      </c>
      <c r="D150" s="2">
        <f>'PR-RAS'!E154</f>
        <v>2001292.61</v>
      </c>
      <c r="E150" s="2">
        <v>0</v>
      </c>
      <c r="F150" s="2">
        <v>0</v>
      </c>
      <c r="G150" s="3">
        <f t="shared" si="0"/>
        <v>839942.58097000001</v>
      </c>
      <c r="H150" s="3">
        <f t="shared" si="1"/>
        <v>0.69999999972060323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1604107.46</v>
      </c>
      <c r="D151" s="2">
        <f>'PR-RAS'!E155</f>
        <v>1962388.84</v>
      </c>
      <c r="E151" s="2">
        <v>0</v>
      </c>
      <c r="F151" s="2">
        <v>0</v>
      </c>
      <c r="G151" s="3">
        <f t="shared" si="0"/>
        <v>829332.77100000007</v>
      </c>
      <c r="H151" s="3">
        <f t="shared" si="1"/>
        <v>0.61999999987892807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28640.68</v>
      </c>
      <c r="D153" s="2">
        <f>'PR-RAS'!E157</f>
        <v>37566.949999999997</v>
      </c>
      <c r="E153" s="2">
        <v>0</v>
      </c>
      <c r="F153" s="2">
        <v>0</v>
      </c>
      <c r="G153" s="3">
        <f t="shared" si="0"/>
        <v>15773.736159999999</v>
      </c>
      <c r="H153" s="3">
        <f t="shared" si="1"/>
        <v>0.37000000000261934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1865.17</v>
      </c>
      <c r="D154" s="2">
        <f>'PR-RAS'!E158</f>
        <v>1336.82</v>
      </c>
      <c r="E154" s="2">
        <v>0</v>
      </c>
      <c r="F154" s="2">
        <v>0</v>
      </c>
      <c r="G154" s="3">
        <f t="shared" si="0"/>
        <v>694.43792999999994</v>
      </c>
      <c r="H154" s="3">
        <f t="shared" si="1"/>
        <v>0.35000000000013642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72437.58</v>
      </c>
      <c r="D155" s="2">
        <f>'PR-RAS'!E159</f>
        <v>91654</v>
      </c>
      <c r="E155" s="2">
        <v>0</v>
      </c>
      <c r="F155" s="2">
        <v>0</v>
      </c>
      <c r="G155" s="3">
        <f t="shared" si="0"/>
        <v>39384.819320000002</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260337.25</v>
      </c>
      <c r="D156" s="2">
        <f>'PR-RAS'!E160</f>
        <v>315886.03999999998</v>
      </c>
      <c r="E156" s="2">
        <v>0</v>
      </c>
      <c r="F156" s="2">
        <v>0</v>
      </c>
      <c r="G156" s="3">
        <f t="shared" si="0"/>
        <v>138276.94615</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260337.25</v>
      </c>
      <c r="D158" s="2">
        <f>'PR-RAS'!E162</f>
        <v>315886.03999999998</v>
      </c>
      <c r="E158" s="2">
        <v>0</v>
      </c>
      <c r="F158" s="2">
        <v>0</v>
      </c>
      <c r="G158" s="3">
        <f t="shared" si="0"/>
        <v>140061.16480999999</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307267.61</v>
      </c>
      <c r="D160" s="2">
        <f>'PR-RAS'!E164</f>
        <v>306131.04000000004</v>
      </c>
      <c r="E160" s="2">
        <v>0</v>
      </c>
      <c r="F160" s="2">
        <v>0</v>
      </c>
      <c r="G160" s="3">
        <f t="shared" si="0"/>
        <v>146205.22071000002</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98777.25</v>
      </c>
      <c r="D161" s="2">
        <f>'PR-RAS'!E165</f>
        <v>88038.8</v>
      </c>
      <c r="E161" s="2">
        <v>0</v>
      </c>
      <c r="F161" s="2">
        <v>0</v>
      </c>
      <c r="G161" s="3">
        <f t="shared" si="0"/>
        <v>43976.775999999998</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7184.68</v>
      </c>
      <c r="D162" s="2">
        <f>'PR-RAS'!E166</f>
        <v>9020.93</v>
      </c>
      <c r="E162" s="2">
        <v>0</v>
      </c>
      <c r="F162" s="2">
        <v>0</v>
      </c>
      <c r="G162" s="3">
        <f t="shared" si="0"/>
        <v>4061.4729400000001</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67577.97</v>
      </c>
      <c r="D163" s="2">
        <f>'PR-RAS'!E167</f>
        <v>74827.820000000007</v>
      </c>
      <c r="E163" s="2">
        <v>0</v>
      </c>
      <c r="F163" s="2">
        <v>0</v>
      </c>
      <c r="G163" s="3">
        <f t="shared" si="0"/>
        <v>35191.844820000006</v>
      </c>
      <c r="H163" s="3">
        <f t="shared" si="1"/>
        <v>0.20999999999185093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22425</v>
      </c>
      <c r="D164" s="2">
        <f>'PR-RAS'!E168</f>
        <v>2235</v>
      </c>
      <c r="E164" s="2">
        <v>0</v>
      </c>
      <c r="F164" s="2">
        <v>0</v>
      </c>
      <c r="G164" s="3">
        <f t="shared" si="0"/>
        <v>4383.8850000000002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1589.6</v>
      </c>
      <c r="D165" s="2">
        <f>'PR-RAS'!E169</f>
        <v>1955.05</v>
      </c>
      <c r="E165" s="2">
        <v>0</v>
      </c>
      <c r="F165" s="2">
        <v>0</v>
      </c>
      <c r="G165" s="3">
        <f t="shared" si="0"/>
        <v>901.95079999999996</v>
      </c>
      <c r="H165" s="3">
        <f t="shared" si="1"/>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158820.26</v>
      </c>
      <c r="D166" s="2">
        <f>'PR-RAS'!E170</f>
        <v>154558.53</v>
      </c>
      <c r="E166" s="2">
        <v>0</v>
      </c>
      <c r="F166" s="2">
        <v>0</v>
      </c>
      <c r="G166" s="3">
        <f t="shared" si="0"/>
        <v>77209.657800000001</v>
      </c>
      <c r="H166" s="3">
        <f t="shared" si="1"/>
        <v>0.73000000001047738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17463.650000000001</v>
      </c>
      <c r="D167" s="2">
        <f>'PR-RAS'!E171</f>
        <v>23938.16</v>
      </c>
      <c r="E167" s="2">
        <v>0</v>
      </c>
      <c r="F167" s="2">
        <v>0</v>
      </c>
      <c r="G167" s="3">
        <f t="shared" si="0"/>
        <v>10846.435020000001</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111900.74</v>
      </c>
      <c r="D168" s="2">
        <f>'PR-RAS'!E172</f>
        <v>104507.18</v>
      </c>
      <c r="E168" s="2">
        <v>0</v>
      </c>
      <c r="F168" s="2">
        <v>0</v>
      </c>
      <c r="G168" s="3">
        <f t="shared" si="0"/>
        <v>53592.8217</v>
      </c>
      <c r="H168" s="3">
        <f t="shared" si="1"/>
        <v>0.43999999998777639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18616.28</v>
      </c>
      <c r="D169" s="2">
        <f>'PR-RAS'!E173</f>
        <v>19495.2</v>
      </c>
      <c r="E169" s="2">
        <v>0</v>
      </c>
      <c r="F169" s="2">
        <v>0</v>
      </c>
      <c r="G169" s="3">
        <f t="shared" si="0"/>
        <v>9677.9222399999999</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2163.0300000000002</v>
      </c>
      <c r="D170" s="2">
        <f>'PR-RAS'!E174</f>
        <v>2560.13</v>
      </c>
      <c r="E170" s="2">
        <v>0</v>
      </c>
      <c r="F170" s="2">
        <v>0</v>
      </c>
      <c r="G170" s="3">
        <f t="shared" si="0"/>
        <v>1230.8760100000002</v>
      </c>
      <c r="H170" s="3">
        <f t="shared" si="1"/>
        <v>0.16000000000030923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7860.77</v>
      </c>
      <c r="D171" s="2">
        <f>'PR-RAS'!E175</f>
        <v>3694.86</v>
      </c>
      <c r="E171" s="2">
        <v>0</v>
      </c>
      <c r="F171" s="2">
        <v>0</v>
      </c>
      <c r="G171" s="3">
        <f t="shared" si="0"/>
        <v>2592.5833000000002</v>
      </c>
      <c r="H171" s="3">
        <f t="shared" si="1"/>
        <v>0.36999999999943611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815.79</v>
      </c>
      <c r="D173" s="2">
        <f>'PR-RAS'!E177</f>
        <v>363</v>
      </c>
      <c r="E173" s="2">
        <v>0</v>
      </c>
      <c r="F173" s="2">
        <v>0</v>
      </c>
      <c r="G173" s="3">
        <f t="shared" si="0"/>
        <v>265.18787999999995</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42623.31</v>
      </c>
      <c r="D174" s="2">
        <f>'PR-RAS'!E178</f>
        <v>56603.520000000004</v>
      </c>
      <c r="E174" s="2">
        <v>0</v>
      </c>
      <c r="F174" s="2">
        <v>0</v>
      </c>
      <c r="G174" s="3">
        <f t="shared" si="0"/>
        <v>26958.650549999998</v>
      </c>
      <c r="H174" s="3">
        <f t="shared" si="1"/>
        <v>0.78999999999359716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3535.66</v>
      </c>
      <c r="D175" s="2">
        <f>'PR-RAS'!E179</f>
        <v>3241.73</v>
      </c>
      <c r="E175" s="2">
        <v>0</v>
      </c>
      <c r="F175" s="2">
        <v>0</v>
      </c>
      <c r="G175" s="3">
        <f t="shared" si="0"/>
        <v>1743.3268799999996</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4661.5</v>
      </c>
      <c r="D176" s="2">
        <f>'PR-RAS'!E180</f>
        <v>7624.59</v>
      </c>
      <c r="E176" s="2">
        <v>0</v>
      </c>
      <c r="F176" s="2">
        <v>0</v>
      </c>
      <c r="G176" s="3">
        <f t="shared" si="0"/>
        <v>3484.3689999999997</v>
      </c>
      <c r="H176" s="3">
        <f t="shared" si="1"/>
        <v>0.90999999999985448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68.86</v>
      </c>
      <c r="E177" s="2">
        <v>0</v>
      </c>
      <c r="F177" s="2">
        <v>0</v>
      </c>
      <c r="G177" s="3">
        <f t="shared" si="0"/>
        <v>24.238719999999997</v>
      </c>
      <c r="H177" s="3">
        <f t="shared" si="1"/>
        <v>0.14000000000000057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4483.41</v>
      </c>
      <c r="D178" s="2">
        <f>'PR-RAS'!E182</f>
        <v>4733.67</v>
      </c>
      <c r="E178" s="2">
        <v>0</v>
      </c>
      <c r="F178" s="2">
        <v>0</v>
      </c>
      <c r="G178" s="3">
        <f t="shared" si="0"/>
        <v>2469.2827499999999</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1284.3499999999999</v>
      </c>
      <c r="D179" s="2">
        <f>'PR-RAS'!E183</f>
        <v>1341.2</v>
      </c>
      <c r="E179" s="2">
        <v>0</v>
      </c>
      <c r="F179" s="2">
        <v>0</v>
      </c>
      <c r="G179" s="3">
        <f t="shared" si="0"/>
        <v>706.08150000000001</v>
      </c>
      <c r="H179" s="3">
        <f t="shared" si="1"/>
        <v>0.54999999999995453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1306.69</v>
      </c>
      <c r="D180" s="2">
        <f>'PR-RAS'!E184</f>
        <v>3294.97</v>
      </c>
      <c r="E180" s="2">
        <v>0</v>
      </c>
      <c r="F180" s="2">
        <v>0</v>
      </c>
      <c r="G180" s="3">
        <f t="shared" si="0"/>
        <v>1413.4967699999997</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2473.5300000000002</v>
      </c>
      <c r="D181" s="2">
        <f>'PR-RAS'!E185</f>
        <v>3389.65</v>
      </c>
      <c r="E181" s="2">
        <v>0</v>
      </c>
      <c r="F181" s="2">
        <v>0</v>
      </c>
      <c r="G181" s="3">
        <f t="shared" si="0"/>
        <v>1665.5093999999999</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3180.43</v>
      </c>
      <c r="D182" s="2">
        <f>'PR-RAS'!E186</f>
        <v>3989.71</v>
      </c>
      <c r="E182" s="2">
        <v>0</v>
      </c>
      <c r="F182" s="2">
        <v>0</v>
      </c>
      <c r="G182" s="3">
        <f t="shared" si="0"/>
        <v>2019.9328499999999</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21697.74</v>
      </c>
      <c r="D183" s="2">
        <f>'PR-RAS'!E187</f>
        <v>28919.14</v>
      </c>
      <c r="E183" s="2">
        <v>0</v>
      </c>
      <c r="F183" s="2">
        <v>0</v>
      </c>
      <c r="G183" s="3">
        <f t="shared" si="0"/>
        <v>14475.55564</v>
      </c>
      <c r="H183" s="3">
        <f t="shared" si="1"/>
        <v>0.39999999999781721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60</v>
      </c>
      <c r="E184" s="2">
        <v>0</v>
      </c>
      <c r="F184" s="2">
        <v>0</v>
      </c>
      <c r="G184" s="3">
        <f t="shared" si="0"/>
        <v>21.96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7046.7900000000009</v>
      </c>
      <c r="D190" s="2">
        <f>'PR-RAS'!E194</f>
        <v>6870.1900000000005</v>
      </c>
      <c r="E190" s="2">
        <v>0</v>
      </c>
      <c r="F190" s="2">
        <v>0</v>
      </c>
      <c r="G190" s="3">
        <f t="shared" si="0"/>
        <v>3928.7751300000004</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60.01</v>
      </c>
      <c r="D191" s="2">
        <f>'PR-RAS'!E195</f>
        <v>0</v>
      </c>
      <c r="E191" s="2">
        <v>0</v>
      </c>
      <c r="F191" s="2">
        <v>0</v>
      </c>
      <c r="G191" s="3">
        <f t="shared" si="0"/>
        <v>11.401899999999999</v>
      </c>
      <c r="H191" s="3">
        <f t="shared" si="1"/>
        <v>9.9999999999980105E-3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2590</v>
      </c>
      <c r="D192" s="2">
        <f>'PR-RAS'!E196</f>
        <v>2655</v>
      </c>
      <c r="E192" s="2">
        <v>0</v>
      </c>
      <c r="F192" s="2">
        <v>0</v>
      </c>
      <c r="G192" s="3">
        <f t="shared" si="0"/>
        <v>1508.9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463.09</v>
      </c>
      <c r="D194" s="2">
        <f>'PR-RAS'!E198</f>
        <v>345</v>
      </c>
      <c r="E194" s="2">
        <v>0</v>
      </c>
      <c r="F194" s="2">
        <v>0</v>
      </c>
      <c r="G194" s="3">
        <f t="shared" si="0"/>
        <v>222.54637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3773.69</v>
      </c>
      <c r="D195" s="2">
        <f>'PR-RAS'!E199</f>
        <v>3770.19</v>
      </c>
      <c r="E195" s="2">
        <v>0</v>
      </c>
      <c r="F195" s="2">
        <v>0</v>
      </c>
      <c r="G195" s="3">
        <f t="shared" si="0"/>
        <v>2194.92958</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v>
      </c>
      <c r="D197" s="2">
        <f>'PR-RAS'!E201</f>
        <v>100</v>
      </c>
      <c r="E197" s="2">
        <v>0</v>
      </c>
      <c r="F197" s="2">
        <v>0</v>
      </c>
      <c r="G197" s="3">
        <f t="shared" si="0"/>
        <v>70.56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838.58</v>
      </c>
      <c r="D198" s="2">
        <f>'PR-RAS'!E202</f>
        <v>377.96</v>
      </c>
      <c r="E198" s="2">
        <v>0</v>
      </c>
      <c r="F198" s="2">
        <v>0</v>
      </c>
      <c r="G198" s="3">
        <f t="shared" si="0"/>
        <v>314.11650000000003</v>
      </c>
      <c r="H198" s="3">
        <f t="shared" si="1"/>
        <v>0.45999999999997954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838.58</v>
      </c>
      <c r="D212" s="2">
        <f>'PR-RAS'!E216</f>
        <v>377.96</v>
      </c>
      <c r="E212" s="2">
        <v>0</v>
      </c>
      <c r="F212" s="2">
        <v>0</v>
      </c>
      <c r="G212" s="3">
        <f t="shared" si="0"/>
        <v>336.43950000000001</v>
      </c>
      <c r="H212" s="3">
        <f t="shared" si="1"/>
        <v>0.45999999999997954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836.62</v>
      </c>
      <c r="D213" s="2">
        <f>'PR-RAS'!E217</f>
        <v>371.2</v>
      </c>
      <c r="E213" s="2">
        <v>0</v>
      </c>
      <c r="F213" s="2">
        <v>0</v>
      </c>
      <c r="G213" s="3">
        <f t="shared" si="0"/>
        <v>334.75223999999997</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1.96</v>
      </c>
      <c r="D215" s="2">
        <f>'PR-RAS'!E219</f>
        <v>6.76</v>
      </c>
      <c r="E215" s="2">
        <v>0</v>
      </c>
      <c r="F215" s="2">
        <v>0</v>
      </c>
      <c r="G215" s="3">
        <f t="shared" si="0"/>
        <v>3.3127200000000001</v>
      </c>
      <c r="H215" s="3">
        <f t="shared" si="1"/>
        <v>0.28000000000000025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6827.11</v>
      </c>
      <c r="D258" s="2">
        <f>'PR-RAS'!E262</f>
        <v>6355.58</v>
      </c>
      <c r="E258" s="2">
        <v>0</v>
      </c>
      <c r="F258" s="2">
        <v>0</v>
      </c>
      <c r="G258" s="3">
        <f t="shared" si="0"/>
        <v>5021.3353900000002</v>
      </c>
      <c r="H258" s="3">
        <f t="shared" si="1"/>
        <v>0.52999999999974534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6827.11</v>
      </c>
      <c r="D265" s="2">
        <f>'PR-RAS'!E269</f>
        <v>6355.58</v>
      </c>
      <c r="E265" s="2">
        <v>0</v>
      </c>
      <c r="F265" s="2">
        <v>0</v>
      </c>
      <c r="G265" s="3">
        <f t="shared" si="0"/>
        <v>5158.1032800000003</v>
      </c>
      <c r="H265" s="3">
        <f t="shared" si="1"/>
        <v>0.52999999999974534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6827.11</v>
      </c>
      <c r="D267" s="2">
        <f>'PR-RAS'!E271</f>
        <v>6355.58</v>
      </c>
      <c r="E267" s="2">
        <v>0</v>
      </c>
      <c r="F267" s="2">
        <v>0</v>
      </c>
      <c r="G267" s="3">
        <f t="shared" si="0"/>
        <v>5197.1798200000003</v>
      </c>
      <c r="H267" s="3">
        <f t="shared" si="1"/>
        <v>0.52999999999974534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363</v>
      </c>
      <c r="E269" s="2">
        <v>0</v>
      </c>
      <c r="F269" s="2">
        <v>0</v>
      </c>
      <c r="G269" s="3">
        <f t="shared" si="0"/>
        <v>194.56800000000001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363</v>
      </c>
      <c r="E270" s="2">
        <v>0</v>
      </c>
      <c r="F270" s="2">
        <v>0</v>
      </c>
      <c r="G270" s="3">
        <f t="shared" si="0"/>
        <v>195.29400000000001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363</v>
      </c>
      <c r="E271" s="2">
        <v>0</v>
      </c>
      <c r="F271" s="2">
        <v>0</v>
      </c>
      <c r="G271" s="3">
        <f t="shared" si="0"/>
        <v>196.02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2282321.44</v>
      </c>
      <c r="D295" s="2">
        <f>'PR-RAS'!E299</f>
        <v>2722060.23</v>
      </c>
      <c r="E295" s="2">
        <v>0</v>
      </c>
      <c r="F295" s="2">
        <v>0</v>
      </c>
      <c r="G295" s="3">
        <f t="shared" si="12"/>
        <v>2271573.9186</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35527.949999999721</v>
      </c>
      <c r="D296" s="2">
        <f>'PR-RAS'!E300</f>
        <v>0</v>
      </c>
      <c r="E296" s="2">
        <v>0</v>
      </c>
      <c r="F296" s="2">
        <v>0</v>
      </c>
      <c r="G296" s="3">
        <f t="shared" si="12"/>
        <v>10480.745249999916</v>
      </c>
      <c r="H296" s="3">
        <f t="shared" si="13"/>
        <v>5.0000000279396772E-2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28524.469999999739</v>
      </c>
      <c r="E297" s="2">
        <v>0</v>
      </c>
      <c r="F297" s="2">
        <v>0</v>
      </c>
      <c r="G297" s="3">
        <f t="shared" si="12"/>
        <v>16886.486239999846</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34240.870000000003</v>
      </c>
      <c r="D298" s="2">
        <f>'PR-RAS'!E302</f>
        <v>13356.45</v>
      </c>
      <c r="E298" s="2">
        <v>0</v>
      </c>
      <c r="F298" s="2">
        <v>0</v>
      </c>
      <c r="G298" s="3">
        <f t="shared" si="12"/>
        <v>18103.269690000001</v>
      </c>
      <c r="H298" s="3">
        <f t="shared" si="13"/>
        <v>0.57999999999810825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190930.13</v>
      </c>
      <c r="E300" s="2">
        <v>0</v>
      </c>
      <c r="F300" s="2">
        <v>0</v>
      </c>
      <c r="G300" s="3">
        <f t="shared" si="12"/>
        <v>114176.21773999999</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56412.37</v>
      </c>
      <c r="D355" s="2">
        <f>'PR-RAS'!E360</f>
        <v>93067.59</v>
      </c>
      <c r="E355" s="2">
        <v>0</v>
      </c>
      <c r="F355" s="2">
        <v>0</v>
      </c>
      <c r="G355" s="3">
        <f t="shared" si="12"/>
        <v>85861.832699999984</v>
      </c>
      <c r="H355" s="3">
        <f t="shared" si="13"/>
        <v>0.7800000000061118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45886.18</v>
      </c>
      <c r="D368" s="2">
        <f>'PR-RAS'!E373</f>
        <v>57491.740000000005</v>
      </c>
      <c r="E368" s="2">
        <v>0</v>
      </c>
      <c r="F368" s="2">
        <v>0</v>
      </c>
      <c r="G368" s="3">
        <f t="shared" si="12"/>
        <v>59039.165220000003</v>
      </c>
      <c r="H368" s="3">
        <f t="shared" si="13"/>
        <v>0.43999999999505235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4522.88</v>
      </c>
      <c r="D374" s="2">
        <f>'PR-RAS'!E379</f>
        <v>18603.02</v>
      </c>
      <c r="E374" s="2">
        <v>0</v>
      </c>
      <c r="F374" s="2">
        <v>0</v>
      </c>
      <c r="G374" s="3">
        <f t="shared" si="12"/>
        <v>15564.887159999998</v>
      </c>
      <c r="H374" s="3">
        <f t="shared" si="13"/>
        <v>0.14000000000032742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2122.5</v>
      </c>
      <c r="D375" s="2">
        <f>'PR-RAS'!E380</f>
        <v>9877.5</v>
      </c>
      <c r="E375" s="2">
        <v>0</v>
      </c>
      <c r="F375" s="2">
        <v>0</v>
      </c>
      <c r="G375" s="3">
        <f t="shared" si="12"/>
        <v>8182.1850000000004</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2400.38</v>
      </c>
      <c r="D377" s="2">
        <f>'PR-RAS'!E382</f>
        <v>3758.44</v>
      </c>
      <c r="E377" s="2">
        <v>0</v>
      </c>
      <c r="F377" s="2">
        <v>0</v>
      </c>
      <c r="G377" s="3">
        <f t="shared" si="12"/>
        <v>3728.88976</v>
      </c>
      <c r="H377" s="3">
        <f t="shared" si="13"/>
        <v>0.82000000000016371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4967.08</v>
      </c>
      <c r="E381" s="2">
        <v>0</v>
      </c>
      <c r="F381" s="2">
        <v>0</v>
      </c>
      <c r="G381" s="3">
        <f t="shared" si="12"/>
        <v>3774.9807999999998</v>
      </c>
      <c r="H381" s="3">
        <f t="shared" si="13"/>
        <v>7.999999999992724E-2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41363.300000000003</v>
      </c>
      <c r="D388" s="2">
        <f>'PR-RAS'!E393</f>
        <v>38888.720000000001</v>
      </c>
      <c r="E388" s="2">
        <v>0</v>
      </c>
      <c r="F388" s="2">
        <v>0</v>
      </c>
      <c r="G388" s="3">
        <f t="shared" si="12"/>
        <v>46107.466380000005</v>
      </c>
      <c r="H388" s="3">
        <f t="shared" si="13"/>
        <v>0.58000000000174623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41363.300000000003</v>
      </c>
      <c r="D389" s="2">
        <f>'PR-RAS'!E394</f>
        <v>38888.720000000001</v>
      </c>
      <c r="E389" s="2">
        <v>0</v>
      </c>
      <c r="F389" s="2">
        <v>0</v>
      </c>
      <c r="G389" s="3">
        <f t="shared" si="12"/>
        <v>46226.607120000001</v>
      </c>
      <c r="H389" s="3">
        <f t="shared" si="13"/>
        <v>0.58000000000174623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10526.19</v>
      </c>
      <c r="D407" s="2">
        <f>'PR-RAS'!E412</f>
        <v>35575.85</v>
      </c>
      <c r="E407" s="2">
        <v>0</v>
      </c>
      <c r="F407" s="2">
        <v>0</v>
      </c>
      <c r="G407" s="3">
        <f t="shared" si="12"/>
        <v>33161.223340000004</v>
      </c>
      <c r="H407" s="3">
        <f t="shared" si="13"/>
        <v>0.34000000000196451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10526.19</v>
      </c>
      <c r="D408" s="2">
        <f>'PR-RAS'!E413</f>
        <v>35575.85</v>
      </c>
      <c r="E408" s="2">
        <v>0</v>
      </c>
      <c r="F408" s="2">
        <v>0</v>
      </c>
      <c r="G408" s="3">
        <f t="shared" si="12"/>
        <v>33242.901229999996</v>
      </c>
      <c r="H408" s="3">
        <f t="shared" si="13"/>
        <v>0.34000000000196451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56412.37</v>
      </c>
      <c r="D413" s="2">
        <f>'PR-RAS'!E418</f>
        <v>93067.59</v>
      </c>
      <c r="E413" s="2">
        <v>0</v>
      </c>
      <c r="F413" s="2">
        <v>0</v>
      </c>
      <c r="G413" s="3">
        <f t="shared" si="12"/>
        <v>99929.590599999996</v>
      </c>
      <c r="H413" s="3">
        <f t="shared" si="13"/>
        <v>0.7800000000061118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2317849.3899999997</v>
      </c>
      <c r="D417" s="2">
        <f>'PR-RAS'!E422</f>
        <v>2693535.7600000002</v>
      </c>
      <c r="E417" s="2">
        <v>0</v>
      </c>
      <c r="F417" s="2">
        <v>0</v>
      </c>
      <c r="G417" s="3">
        <f t="shared" si="12"/>
        <v>3205247.0985599998</v>
      </c>
      <c r="H417" s="3">
        <f t="shared" si="13"/>
        <v>0.62999999942258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2338733.81</v>
      </c>
      <c r="D418" s="2">
        <f>'PR-RAS'!E423</f>
        <v>2815127.82</v>
      </c>
      <c r="E418" s="2">
        <v>0</v>
      </c>
      <c r="F418" s="2">
        <v>0</v>
      </c>
      <c r="G418" s="3">
        <f t="shared" si="12"/>
        <v>3323068.6006499995</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20884.420000000391</v>
      </c>
      <c r="D420" s="2">
        <f>'PR-RAS'!E425</f>
        <v>121592.05999999959</v>
      </c>
      <c r="E420" s="2">
        <v>0</v>
      </c>
      <c r="F420" s="2">
        <v>0</v>
      </c>
      <c r="G420" s="3">
        <f t="shared" si="12"/>
        <v>110644.71825999982</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34240.870000000003</v>
      </c>
      <c r="D421" s="2">
        <f>'PR-RAS'!E426</f>
        <v>13356.45</v>
      </c>
      <c r="E421" s="2">
        <v>0</v>
      </c>
      <c r="F421" s="2">
        <v>0</v>
      </c>
      <c r="G421" s="3">
        <f t="shared" si="12"/>
        <v>25600.5834</v>
      </c>
      <c r="H421" s="3">
        <f t="shared" si="13"/>
        <v>0.57999999999810825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190930.13</v>
      </c>
      <c r="E423" s="2">
        <v>0</v>
      </c>
      <c r="F423" s="2">
        <v>0</v>
      </c>
      <c r="G423" s="3">
        <f t="shared" si="12"/>
        <v>161145.02971999999</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2317849.3899999997</v>
      </c>
      <c r="D637" s="2">
        <f>'PR-RAS'!E643</f>
        <v>2693535.7600000002</v>
      </c>
      <c r="E637" s="2">
        <v>0</v>
      </c>
      <c r="F637" s="2">
        <v>0</v>
      </c>
      <c r="G637" s="3">
        <f t="shared" si="14"/>
        <v>4900329.6987600001</v>
      </c>
      <c r="H637" s="3">
        <f t="shared" si="15"/>
        <v>0.62999999942258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2338733.81</v>
      </c>
      <c r="D638" s="2">
        <f>'PR-RAS'!E644</f>
        <v>2815127.82</v>
      </c>
      <c r="E638" s="2">
        <v>0</v>
      </c>
      <c r="F638" s="2">
        <v>0</v>
      </c>
      <c r="G638" s="3">
        <f t="shared" si="14"/>
        <v>5076246.2796499999</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20884.420000000391</v>
      </c>
      <c r="D640" s="2">
        <f>'PR-RAS'!E646</f>
        <v>121592.05999999959</v>
      </c>
      <c r="E640" s="2">
        <v>0</v>
      </c>
      <c r="F640" s="2">
        <v>0</v>
      </c>
      <c r="G640" s="3">
        <f t="shared" si="14"/>
        <v>168739.79705999972</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34240.870000000003</v>
      </c>
      <c r="D641" s="2">
        <f>'PR-RAS'!E647</f>
        <v>13356.45</v>
      </c>
      <c r="E641" s="2">
        <v>0</v>
      </c>
      <c r="F641" s="2">
        <v>0</v>
      </c>
      <c r="G641" s="3">
        <f t="shared" si="14"/>
        <v>39010.412800000006</v>
      </c>
      <c r="H641" s="3">
        <f t="shared" si="15"/>
        <v>0.57999999999810825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13356.449999999611</v>
      </c>
      <c r="D643" s="2">
        <f>'PR-RAS'!E649</f>
        <v>0</v>
      </c>
      <c r="E643" s="2">
        <v>0</v>
      </c>
      <c r="F643" s="2">
        <v>0</v>
      </c>
      <c r="G643" s="3">
        <f t="shared" si="14"/>
        <v>8574.84089999975</v>
      </c>
      <c r="H643" s="3">
        <f t="shared" si="15"/>
        <v>0.44999999961146386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108235.60999999959</v>
      </c>
      <c r="E644" s="2">
        <v>0</v>
      </c>
      <c r="F644" s="2">
        <v>0</v>
      </c>
      <c r="G644" s="3">
        <f t="shared" si="14"/>
        <v>139190.99445999949</v>
      </c>
      <c r="H644" s="3">
        <f t="shared" si="15"/>
        <v>0.39000000040687155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160063.73000000001</v>
      </c>
      <c r="D645" s="2">
        <f>'PR-RAS'!E651</f>
        <v>0</v>
      </c>
      <c r="E645" s="2">
        <v>0</v>
      </c>
      <c r="F645" s="2">
        <v>0</v>
      </c>
      <c r="G645" s="3">
        <f t="shared" si="14"/>
        <v>103081.04212000001</v>
      </c>
      <c r="H645" s="3">
        <f t="shared" si="15"/>
        <v>0.26999999998952262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55251.34</v>
      </c>
      <c r="D646" s="2">
        <f>'PR-RAS'!E653</f>
        <v>38447.120000000003</v>
      </c>
      <c r="E646" s="2">
        <v>0</v>
      </c>
      <c r="F646" s="2">
        <v>0</v>
      </c>
      <c r="G646" s="3">
        <f t="shared" si="14"/>
        <v>85233.89910000001</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439300.67</v>
      </c>
      <c r="D647" s="2">
        <f>'PR-RAS'!E654</f>
        <v>549897.18000000005</v>
      </c>
      <c r="E647" s="2">
        <v>0</v>
      </c>
      <c r="F647" s="2">
        <v>0</v>
      </c>
      <c r="G647" s="3">
        <f t="shared" si="14"/>
        <v>994255.38938000007</v>
      </c>
      <c r="H647" s="3">
        <f t="shared" si="15"/>
        <v>0.51000000006752089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456104.89</v>
      </c>
      <c r="D648" s="2">
        <f>'PR-RAS'!E655</f>
        <v>588344.30000000005</v>
      </c>
      <c r="E648" s="2">
        <v>0</v>
      </c>
      <c r="F648" s="2">
        <v>0</v>
      </c>
      <c r="G648" s="3">
        <f t="shared" si="14"/>
        <v>1056417.3880300003</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38447.119999999995</v>
      </c>
      <c r="D649" s="2">
        <f>'PR-RAS'!E656</f>
        <v>0</v>
      </c>
      <c r="E649" s="2">
        <v>0</v>
      </c>
      <c r="F649" s="2">
        <v>0</v>
      </c>
      <c r="G649" s="3">
        <f t="shared" si="14"/>
        <v>24913.733759999999</v>
      </c>
      <c r="H649" s="3">
        <f t="shared" si="15"/>
        <v>0.11999999999534339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73</v>
      </c>
      <c r="E651" s="2">
        <v>0</v>
      </c>
      <c r="F651" s="2">
        <v>0</v>
      </c>
      <c r="G651" s="3">
        <f t="shared" si="14"/>
        <v>142.35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7810.65</v>
      </c>
      <c r="D665" s="2">
        <f>'PR-RAS'!E672</f>
        <v>30928.1</v>
      </c>
      <c r="E665" s="2">
        <v>0</v>
      </c>
      <c r="F665" s="2">
        <v>0</v>
      </c>
      <c r="G665" s="3">
        <f t="shared" si="14"/>
        <v>46258.788399999998</v>
      </c>
      <c r="H665" s="3">
        <f t="shared" si="15"/>
        <v>0.44999999999890861</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10526.19</v>
      </c>
      <c r="D669" s="2">
        <f>'PR-RAS'!E676</f>
        <v>0</v>
      </c>
      <c r="E669" s="2">
        <v>0</v>
      </c>
      <c r="F669" s="2">
        <v>0</v>
      </c>
      <c r="G669" s="3">
        <f t="shared" si="14"/>
        <v>7031.494920000001</v>
      </c>
      <c r="H669" s="3">
        <f t="shared" si="15"/>
        <v>0.19000000000050932</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2141406.79</v>
      </c>
      <c r="D676" s="2">
        <f>'PR-RAS'!E683</f>
        <v>2416089.9</v>
      </c>
      <c r="E676" s="2">
        <v>0</v>
      </c>
      <c r="F676" s="2">
        <v>0</v>
      </c>
      <c r="G676" s="3">
        <f t="shared" si="14"/>
        <v>4707170.9482500004</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41245.230000000003</v>
      </c>
      <c r="D678" s="2">
        <f>'PR-RAS'!E685</f>
        <v>38439.230000000003</v>
      </c>
      <c r="E678" s="2">
        <v>0</v>
      </c>
      <c r="F678" s="2">
        <v>0</v>
      </c>
      <c r="G678" s="3">
        <f t="shared" si="14"/>
        <v>79969.738130000012</v>
      </c>
      <c r="H678" s="3">
        <f t="shared" si="15"/>
        <v>0.46000000000640284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3939</v>
      </c>
      <c r="E695" s="2">
        <v>0</v>
      </c>
      <c r="F695" s="2">
        <v>0</v>
      </c>
      <c r="G695" s="3">
        <f t="shared" si="14"/>
        <v>5467.3319999999994</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35031.58</v>
      </c>
      <c r="D696" s="2">
        <f>'PR-RAS'!E703</f>
        <v>0</v>
      </c>
      <c r="E696" s="2">
        <v>0</v>
      </c>
      <c r="F696" s="2">
        <v>0</v>
      </c>
      <c r="G696" s="3">
        <f t="shared" si="14"/>
        <v>24346.948099999998</v>
      </c>
      <c r="H696" s="3">
        <f t="shared" si="15"/>
        <v>0.41999999999825377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6664.04</v>
      </c>
      <c r="D717" s="2">
        <f>'PR-RAS'!E724</f>
        <v>12011</v>
      </c>
      <c r="E717" s="2">
        <v>0</v>
      </c>
      <c r="F717" s="2">
        <v>0</v>
      </c>
      <c r="G717" s="3">
        <f t="shared" si="14"/>
        <v>21971.20464</v>
      </c>
      <c r="H717" s="3">
        <f t="shared" si="15"/>
        <v>3.999999999996362E-2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2408.61</v>
      </c>
      <c r="D726" s="2">
        <f>'PR-RAS'!E733</f>
        <v>1765.76</v>
      </c>
      <c r="E726" s="2">
        <v>0</v>
      </c>
      <c r="F726" s="2">
        <v>0</v>
      </c>
      <c r="G726" s="3">
        <f t="shared" si="14"/>
        <v>4306.5942500000001</v>
      </c>
      <c r="H726" s="3">
        <f t="shared" si="15"/>
        <v>0.62999999999988177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67577.97</v>
      </c>
      <c r="D727" s="2">
        <f>'PR-RAS'!E734</f>
        <v>74827.820000000007</v>
      </c>
      <c r="E727" s="2">
        <v>0</v>
      </c>
      <c r="F727" s="2">
        <v>0</v>
      </c>
      <c r="G727" s="3">
        <f t="shared" si="14"/>
        <v>157711.60086000001</v>
      </c>
      <c r="H727" s="3">
        <f t="shared" si="15"/>
        <v>0.20999999999185093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557.27</v>
      </c>
      <c r="D729" s="2">
        <f>'PR-RAS'!E736</f>
        <v>1776.28</v>
      </c>
      <c r="E729" s="2">
        <v>0</v>
      </c>
      <c r="F729" s="2">
        <v>0</v>
      </c>
      <c r="G729" s="3">
        <f t="shared" si="14"/>
        <v>2991.95624</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302.39</v>
      </c>
      <c r="E731" s="2">
        <v>0</v>
      </c>
      <c r="F731" s="2">
        <v>0</v>
      </c>
      <c r="G731" s="3">
        <f t="shared" si="14"/>
        <v>441.48939999999999</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3191.42</v>
      </c>
      <c r="E737" s="2">
        <v>0</v>
      </c>
      <c r="F737" s="2">
        <v>0</v>
      </c>
      <c r="G737" s="3">
        <f t="shared" si="28"/>
        <v>4697.7702399999998</v>
      </c>
      <c r="H737" s="3">
        <f t="shared" si="29"/>
        <v>0.42000000000007276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6827.11</v>
      </c>
      <c r="D848" s="2">
        <f>'PR-RAS'!E855</f>
        <v>6355.58</v>
      </c>
      <c r="E848" s="2">
        <v>0</v>
      </c>
      <c r="F848" s="2">
        <v>0</v>
      </c>
      <c r="G848" s="3">
        <f t="shared" si="34"/>
        <v>16548.914690000001</v>
      </c>
      <c r="H848" s="3">
        <f t="shared" si="35"/>
        <v>0.52999999999974534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1842259.4100000004</v>
      </c>
      <c r="D1011" s="7">
        <f>BILANCA!E6</f>
        <v>1987167.5500000003</v>
      </c>
      <c r="E1011" s="7">
        <v>0</v>
      </c>
      <c r="F1011" s="7">
        <v>0</v>
      </c>
      <c r="G1011" s="8">
        <f t="shared" ref="G1011:G1306" si="38">B1011/1000*C1011+B1011/500*D1011</f>
        <v>5816.5945100000008</v>
      </c>
      <c r="H1011" s="8">
        <f t="shared" si="35"/>
        <v>0.86000000010244548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1643641.0700000003</v>
      </c>
      <c r="D1012" s="2">
        <f>BILANCA!E7</f>
        <v>1691194.4100000004</v>
      </c>
      <c r="E1012" s="2">
        <v>0</v>
      </c>
      <c r="F1012" s="2">
        <v>0</v>
      </c>
      <c r="G1012" s="3">
        <f t="shared" si="38"/>
        <v>10052.059780000003</v>
      </c>
      <c r="H1012" s="3">
        <f t="shared" si="35"/>
        <v>0.48000000067986548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69518.61</v>
      </c>
      <c r="D1013" s="2">
        <f>BILANCA!E8</f>
        <v>69518.61</v>
      </c>
      <c r="E1013" s="2">
        <v>0</v>
      </c>
      <c r="F1013" s="2">
        <v>0</v>
      </c>
      <c r="G1013" s="3">
        <f t="shared" si="38"/>
        <v>625.66749000000004</v>
      </c>
      <c r="H1013" s="3">
        <f t="shared" si="3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69518.61</v>
      </c>
      <c r="D1014" s="2">
        <f>BILANCA!E9</f>
        <v>69518.61</v>
      </c>
      <c r="E1014" s="2">
        <v>0</v>
      </c>
      <c r="F1014" s="2">
        <v>0</v>
      </c>
      <c r="G1014" s="3">
        <f t="shared" si="38"/>
        <v>834.22331999999994</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1574122.4600000002</v>
      </c>
      <c r="D1017" s="2">
        <f>BILANCA!E12</f>
        <v>1586099.9500000002</v>
      </c>
      <c r="E1017" s="2">
        <v>0</v>
      </c>
      <c r="F1017" s="2">
        <v>0</v>
      </c>
      <c r="G1017" s="3">
        <f t="shared" si="38"/>
        <v>33224.25652000001</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1414741.9400000002</v>
      </c>
      <c r="D1018" s="2">
        <f>BILANCA!E13</f>
        <v>1391367.4400000002</v>
      </c>
      <c r="E1018" s="2">
        <v>0</v>
      </c>
      <c r="F1018" s="2">
        <v>0</v>
      </c>
      <c r="G1018" s="3">
        <f t="shared" si="38"/>
        <v>33579.814560000006</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1809125.32</v>
      </c>
      <c r="D1020" s="2">
        <f>BILANCA!E15</f>
        <v>1809125.32</v>
      </c>
      <c r="E1020" s="2">
        <v>0</v>
      </c>
      <c r="F1020" s="2">
        <v>0</v>
      </c>
      <c r="G1020" s="3">
        <f t="shared" si="38"/>
        <v>54273.759600000005</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11755.56</v>
      </c>
      <c r="D1022" s="2">
        <f>BILANCA!E17</f>
        <v>11755.56</v>
      </c>
      <c r="E1022" s="2">
        <v>0</v>
      </c>
      <c r="F1022" s="2">
        <v>0</v>
      </c>
      <c r="G1022" s="3">
        <f t="shared" si="38"/>
        <v>423.20015999999998</v>
      </c>
      <c r="H1022" s="3">
        <f t="shared" si="35"/>
        <v>0.88000000000101863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406138.94</v>
      </c>
      <c r="D1023" s="2">
        <f>BILANCA!E18</f>
        <v>429513.44</v>
      </c>
      <c r="E1023" s="2">
        <v>0</v>
      </c>
      <c r="F1023" s="2">
        <v>0</v>
      </c>
      <c r="G1023" s="3">
        <f t="shared" si="38"/>
        <v>16447.15566</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62143.95000000007</v>
      </c>
      <c r="D1024" s="2">
        <f>BILANCA!E19</f>
        <v>58607.22000000003</v>
      </c>
      <c r="E1024" s="2">
        <v>0</v>
      </c>
      <c r="F1024" s="2">
        <v>0</v>
      </c>
      <c r="G1024" s="3">
        <f t="shared" si="38"/>
        <v>2511.0174600000018</v>
      </c>
      <c r="H1024" s="3">
        <f t="shared" si="35"/>
        <v>0.26999999996041879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218482.92</v>
      </c>
      <c r="D1025" s="2">
        <f>BILANCA!E20</f>
        <v>216171.83</v>
      </c>
      <c r="E1025" s="2">
        <v>0</v>
      </c>
      <c r="F1025" s="2">
        <v>0</v>
      </c>
      <c r="G1025" s="3">
        <f t="shared" si="38"/>
        <v>9762.3986999999997</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2947.98</v>
      </c>
      <c r="D1026" s="2">
        <f>BILANCA!E21</f>
        <v>2947.98</v>
      </c>
      <c r="E1026" s="2">
        <v>0</v>
      </c>
      <c r="F1026" s="2">
        <v>0</v>
      </c>
      <c r="G1026" s="3">
        <f t="shared" si="38"/>
        <v>141.50304</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6854.82</v>
      </c>
      <c r="D1027" s="2">
        <f>BILANCA!E22</f>
        <v>10613.26</v>
      </c>
      <c r="E1027" s="2">
        <v>0</v>
      </c>
      <c r="F1027" s="2">
        <v>0</v>
      </c>
      <c r="G1027" s="3">
        <f t="shared" si="38"/>
        <v>477.38278000000003</v>
      </c>
      <c r="H1027" s="3">
        <f t="shared" si="35"/>
        <v>0.44000000000050932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8449.06</v>
      </c>
      <c r="D1029" s="2">
        <f>BILANCA!E24</f>
        <v>8449.06</v>
      </c>
      <c r="E1029" s="2">
        <v>0</v>
      </c>
      <c r="F1029" s="2">
        <v>0</v>
      </c>
      <c r="G1029" s="3">
        <f t="shared" si="38"/>
        <v>481.59641999999997</v>
      </c>
      <c r="H1029" s="3">
        <f t="shared" si="35"/>
        <v>0.11999999999898137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14480.48</v>
      </c>
      <c r="D1030" s="2">
        <f>BILANCA!E25</f>
        <v>14480.48</v>
      </c>
      <c r="E1030" s="2">
        <v>0</v>
      </c>
      <c r="F1030" s="2">
        <v>0</v>
      </c>
      <c r="G1030" s="3">
        <f t="shared" si="38"/>
        <v>868.8288</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37406.620000000003</v>
      </c>
      <c r="D1031" s="2">
        <f>BILANCA!E26</f>
        <v>38342.410000000003</v>
      </c>
      <c r="E1031" s="2">
        <v>0</v>
      </c>
      <c r="F1031" s="2">
        <v>0</v>
      </c>
      <c r="G1031" s="3">
        <f t="shared" si="38"/>
        <v>2395.9202400000004</v>
      </c>
      <c r="H1031" s="3">
        <f t="shared" si="35"/>
        <v>0.79000000000087311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226477.93</v>
      </c>
      <c r="D1033" s="2">
        <f>BILANCA!E28</f>
        <v>232397.8</v>
      </c>
      <c r="E1033" s="2">
        <v>0</v>
      </c>
      <c r="F1033" s="2">
        <v>0</v>
      </c>
      <c r="G1033" s="3">
        <f t="shared" si="38"/>
        <v>15899.291189999998</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336.41</v>
      </c>
      <c r="D1035" s="2">
        <f>BILANCA!E30</f>
        <v>336.41</v>
      </c>
      <c r="E1035" s="2">
        <v>0</v>
      </c>
      <c r="F1035" s="2">
        <v>0</v>
      </c>
      <c r="G1035" s="3">
        <f t="shared" si="38"/>
        <v>25.230750000000004</v>
      </c>
      <c r="H1035" s="3">
        <f t="shared" si="35"/>
        <v>0.82000000000005002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336.41</v>
      </c>
      <c r="D1039" s="2">
        <f>BILANCA!E34</f>
        <v>336.41</v>
      </c>
      <c r="E1039" s="2">
        <v>0</v>
      </c>
      <c r="F1039" s="2">
        <v>0</v>
      </c>
      <c r="G1039" s="3">
        <f t="shared" si="38"/>
        <v>29.267670000000003</v>
      </c>
      <c r="H1039" s="3">
        <f t="shared" si="35"/>
        <v>0.82000000000005002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97236.57</v>
      </c>
      <c r="D1040" s="2">
        <f>BILANCA!E35</f>
        <v>136125.29</v>
      </c>
      <c r="E1040" s="2">
        <v>0</v>
      </c>
      <c r="F1040" s="2">
        <v>0</v>
      </c>
      <c r="G1040" s="3">
        <f t="shared" si="38"/>
        <v>11084.6145</v>
      </c>
      <c r="H1040" s="3">
        <f t="shared" si="35"/>
        <v>0.72000000000116415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97236.57</v>
      </c>
      <c r="D1041" s="2">
        <f>BILANCA!E36</f>
        <v>136125.29</v>
      </c>
      <c r="E1041" s="2">
        <v>0</v>
      </c>
      <c r="F1041" s="2">
        <v>0</v>
      </c>
      <c r="G1041" s="3">
        <f t="shared" si="38"/>
        <v>11454.101650000001</v>
      </c>
      <c r="H1041" s="3">
        <f t="shared" si="35"/>
        <v>0.72000000000116415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71645.42</v>
      </c>
      <c r="D1059" s="2">
        <f>BILANCA!E54</f>
        <v>74262.539999999994</v>
      </c>
      <c r="E1059" s="2">
        <v>0</v>
      </c>
      <c r="F1059" s="2">
        <v>0</v>
      </c>
      <c r="G1059" s="3">
        <f t="shared" si="38"/>
        <v>10788.354499999999</v>
      </c>
      <c r="H1059" s="3">
        <f t="shared" si="35"/>
        <v>0.88000000000465661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71645.42</v>
      </c>
      <c r="D1060" s="2">
        <f>BILANCA!E55</f>
        <v>74262.539999999994</v>
      </c>
      <c r="E1060" s="2">
        <v>0</v>
      </c>
      <c r="F1060" s="2">
        <v>0</v>
      </c>
      <c r="G1060" s="3">
        <f t="shared" si="38"/>
        <v>11008.525</v>
      </c>
      <c r="H1060" s="3">
        <f t="shared" si="35"/>
        <v>0.88000000000465661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35575.85</v>
      </c>
      <c r="E1061" s="2">
        <v>0</v>
      </c>
      <c r="F1061" s="2">
        <v>0</v>
      </c>
      <c r="G1061" s="3">
        <f t="shared" si="38"/>
        <v>3628.7366999999995</v>
      </c>
      <c r="H1061" s="3">
        <f t="shared" si="35"/>
        <v>0.15000000000145519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35575.85</v>
      </c>
      <c r="E1062" s="2">
        <v>0</v>
      </c>
      <c r="F1062" s="2">
        <v>0</v>
      </c>
      <c r="G1062" s="3">
        <f t="shared" si="38"/>
        <v>3699.8883999999998</v>
      </c>
      <c r="H1062" s="3">
        <f t="shared" si="35"/>
        <v>0.15000000000145519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198618.34</v>
      </c>
      <c r="D1074" s="2">
        <f>BILANCA!E69</f>
        <v>295973.14</v>
      </c>
      <c r="E1074" s="2">
        <v>0</v>
      </c>
      <c r="F1074" s="2">
        <v>0</v>
      </c>
      <c r="G1074" s="3">
        <f t="shared" si="38"/>
        <v>50596.135679999999</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38447.119999999995</v>
      </c>
      <c r="D1075" s="2">
        <f>BILANCA!E70</f>
        <v>0</v>
      </c>
      <c r="E1075" s="2">
        <v>0</v>
      </c>
      <c r="F1075" s="2">
        <v>0</v>
      </c>
      <c r="G1075" s="3">
        <f t="shared" si="38"/>
        <v>2499.0627999999997</v>
      </c>
      <c r="H1075" s="3">
        <f t="shared" si="35"/>
        <v>0.11999999999534339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37786.629999999997</v>
      </c>
      <c r="D1076" s="2">
        <f>BILANCA!E71</f>
        <v>0</v>
      </c>
      <c r="E1076" s="2">
        <v>0</v>
      </c>
      <c r="F1076" s="2">
        <v>0</v>
      </c>
      <c r="G1076" s="3">
        <f t="shared" si="38"/>
        <v>2493.9175799999998</v>
      </c>
      <c r="H1076" s="3">
        <f t="shared" si="35"/>
        <v>0.37000000000261934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37786.629999999997</v>
      </c>
      <c r="D1078" s="2">
        <f>BILANCA!E73</f>
        <v>0</v>
      </c>
      <c r="E1078" s="2">
        <v>0</v>
      </c>
      <c r="F1078" s="2">
        <v>0</v>
      </c>
      <c r="G1078" s="3">
        <f t="shared" si="38"/>
        <v>2569.4908399999999</v>
      </c>
      <c r="H1078" s="3">
        <f t="shared" si="35"/>
        <v>0.37000000000261934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660.49</v>
      </c>
      <c r="D1085" s="2">
        <f>BILANCA!E80</f>
        <v>0</v>
      </c>
      <c r="E1085" s="2">
        <v>0</v>
      </c>
      <c r="F1085" s="2">
        <v>0</v>
      </c>
      <c r="G1085" s="3">
        <f t="shared" si="38"/>
        <v>49.536749999999998</v>
      </c>
      <c r="H1085" s="3">
        <f t="shared" si="35"/>
        <v>0.49000000000000909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107.49</v>
      </c>
      <c r="D1087" s="2">
        <f>BILANCA!E82</f>
        <v>2205.13</v>
      </c>
      <c r="E1087" s="2">
        <v>0</v>
      </c>
      <c r="F1087" s="2">
        <v>0</v>
      </c>
      <c r="G1087" s="3">
        <f t="shared" si="38"/>
        <v>347.86675000000002</v>
      </c>
      <c r="H1087" s="3">
        <f t="shared" si="35"/>
        <v>0.62000000000010402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107.49</v>
      </c>
      <c r="D1092" s="2">
        <f>BILANCA!E87</f>
        <v>2205.13</v>
      </c>
      <c r="E1092" s="2">
        <v>0</v>
      </c>
      <c r="F1092" s="2">
        <v>0</v>
      </c>
      <c r="G1092" s="3">
        <f t="shared" si="38"/>
        <v>370.45550000000003</v>
      </c>
      <c r="H1092" s="3">
        <f t="shared" si="35"/>
        <v>0.62000000000010402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293768.01</v>
      </c>
      <c r="E1152" s="2">
        <v>0</v>
      </c>
      <c r="F1152" s="2">
        <v>0</v>
      </c>
      <c r="G1152" s="3">
        <f t="shared" si="38"/>
        <v>83430.114839999995</v>
      </c>
      <c r="H1152" s="3">
        <f t="shared" si="41"/>
        <v>1.0000000009313226E-2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190930.13</v>
      </c>
      <c r="E1155" s="2">
        <v>0</v>
      </c>
      <c r="F1155" s="2">
        <v>0</v>
      </c>
      <c r="G1155" s="3">
        <f t="shared" si="38"/>
        <v>55369.737699999998</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190930.13</v>
      </c>
      <c r="E1161" s="2">
        <v>0</v>
      </c>
      <c r="F1161" s="2">
        <v>0</v>
      </c>
      <c r="G1161" s="3">
        <f t="shared" si="38"/>
        <v>57660.899259999998</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102837.88</v>
      </c>
      <c r="E1167" s="2">
        <v>0</v>
      </c>
      <c r="F1167" s="2">
        <v>0</v>
      </c>
      <c r="G1167" s="3">
        <f t="shared" si="38"/>
        <v>32291.09432</v>
      </c>
      <c r="H1167" s="3">
        <f t="shared" si="41"/>
        <v>0.11999999999534339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160063.73000000001</v>
      </c>
      <c r="D1176" s="2">
        <f>BILANCA!E171</f>
        <v>0</v>
      </c>
      <c r="E1176" s="2">
        <v>0</v>
      </c>
      <c r="F1176" s="2">
        <v>0</v>
      </c>
      <c r="G1176" s="3">
        <f t="shared" si="38"/>
        <v>26570.579180000004</v>
      </c>
      <c r="H1176" s="3">
        <f t="shared" si="41"/>
        <v>0.26999999998952262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160063.73000000001</v>
      </c>
      <c r="D1179" s="2">
        <f>BILANCA!E174</f>
        <v>0</v>
      </c>
      <c r="E1179" s="2">
        <v>0</v>
      </c>
      <c r="F1179" s="2">
        <v>0</v>
      </c>
      <c r="G1179" s="3">
        <f t="shared" si="38"/>
        <v>27050.770370000002</v>
      </c>
      <c r="H1179" s="3">
        <f t="shared" si="41"/>
        <v>0.26999999998952262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1842259.41</v>
      </c>
      <c r="D1180" s="2">
        <f>BILANCA!E176</f>
        <v>1987167.5499999998</v>
      </c>
      <c r="E1180" s="2">
        <v>0</v>
      </c>
      <c r="F1180" s="2">
        <v>0</v>
      </c>
      <c r="G1180" s="3">
        <f t="shared" si="38"/>
        <v>988821.06669999997</v>
      </c>
      <c r="H1180" s="3">
        <f t="shared" si="41"/>
        <v>0.86000000010244548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185261.88999999998</v>
      </c>
      <c r="D1181" s="2">
        <f>BILANCA!E177</f>
        <v>213278.62</v>
      </c>
      <c r="E1181" s="2">
        <v>0</v>
      </c>
      <c r="F1181" s="2">
        <v>0</v>
      </c>
      <c r="G1181" s="3">
        <f t="shared" si="38"/>
        <v>104621.07123</v>
      </c>
      <c r="H1181" s="3">
        <f t="shared" si="41"/>
        <v>0.4900000000197906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184667.47999999998</v>
      </c>
      <c r="D1182" s="2">
        <f>BILANCA!E178</f>
        <v>212133.85</v>
      </c>
      <c r="E1182" s="2">
        <v>0</v>
      </c>
      <c r="F1182" s="2">
        <v>0</v>
      </c>
      <c r="G1182" s="3">
        <f t="shared" si="38"/>
        <v>104736.85096</v>
      </c>
      <c r="H1182" s="3">
        <f t="shared" si="41"/>
        <v>0.62999999997555278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169505.43</v>
      </c>
      <c r="D1183" s="2">
        <f>BILANCA!E179</f>
        <v>198484.57</v>
      </c>
      <c r="E1183" s="2">
        <v>0</v>
      </c>
      <c r="F1183" s="2">
        <v>0</v>
      </c>
      <c r="G1183" s="3">
        <f t="shared" si="38"/>
        <v>98000.100609999994</v>
      </c>
      <c r="H1183" s="3">
        <f t="shared" si="41"/>
        <v>0.85999999998603016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14834.24</v>
      </c>
      <c r="D1184" s="2">
        <f>BILANCA!E180</f>
        <v>13649.28</v>
      </c>
      <c r="E1184" s="2">
        <v>0</v>
      </c>
      <c r="F1184" s="2">
        <v>0</v>
      </c>
      <c r="G1184" s="3">
        <f t="shared" si="38"/>
        <v>7331.1072000000004</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90.26</v>
      </c>
      <c r="D1185" s="2">
        <f>BILANCA!E181</f>
        <v>0</v>
      </c>
      <c r="E1185" s="2">
        <v>0</v>
      </c>
      <c r="F1185" s="2">
        <v>0</v>
      </c>
      <c r="G1185" s="3">
        <f t="shared" si="38"/>
        <v>15.795500000000001</v>
      </c>
      <c r="H1185" s="3">
        <f t="shared" si="41"/>
        <v>0.26000000000000512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90.26</v>
      </c>
      <c r="D1188" s="2">
        <f>BILANCA!E184</f>
        <v>0</v>
      </c>
      <c r="E1188" s="2">
        <v>0</v>
      </c>
      <c r="F1188" s="2">
        <v>0</v>
      </c>
      <c r="G1188" s="3">
        <f t="shared" si="38"/>
        <v>16.066279999999999</v>
      </c>
      <c r="H1188" s="3">
        <f t="shared" si="41"/>
        <v>0.26000000000000512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130.06</v>
      </c>
      <c r="D1198" s="2">
        <f>BILANCA!E194</f>
        <v>0</v>
      </c>
      <c r="E1198" s="2">
        <v>0</v>
      </c>
      <c r="F1198" s="2">
        <v>0</v>
      </c>
      <c r="G1198" s="3">
        <f t="shared" si="38"/>
        <v>24.451280000000001</v>
      </c>
      <c r="H1198" s="3">
        <f t="shared" si="41"/>
        <v>6.0000000000002274E-2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107.49</v>
      </c>
      <c r="D1200" s="2">
        <f>BILANCA!E196</f>
        <v>0</v>
      </c>
      <c r="E1200" s="2">
        <v>0</v>
      </c>
      <c r="F1200" s="2">
        <v>0</v>
      </c>
      <c r="G1200" s="3">
        <f t="shared" si="38"/>
        <v>20.423099999999998</v>
      </c>
      <c r="H1200" s="3">
        <f t="shared" si="41"/>
        <v>0.48999999999999488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594.41</v>
      </c>
      <c r="D1201" s="2">
        <f>BILANCA!E197</f>
        <v>0</v>
      </c>
      <c r="E1201" s="2">
        <v>0</v>
      </c>
      <c r="F1201" s="2">
        <v>0</v>
      </c>
      <c r="G1201" s="3">
        <f t="shared" si="38"/>
        <v>113.53231</v>
      </c>
      <c r="H1201" s="3">
        <f t="shared" si="41"/>
        <v>0.40999999999996817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594.41</v>
      </c>
      <c r="D1203" s="2">
        <f>BILANCA!E199</f>
        <v>0</v>
      </c>
      <c r="E1203" s="2">
        <v>0</v>
      </c>
      <c r="F1203" s="2">
        <v>0</v>
      </c>
      <c r="G1203" s="3">
        <f t="shared" si="44"/>
        <v>114.72113</v>
      </c>
      <c r="H1203" s="3">
        <f t="shared" si="45"/>
        <v>0.40999999999996817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1144.77</v>
      </c>
      <c r="E1251" s="2">
        <v>0</v>
      </c>
      <c r="F1251" s="2">
        <v>0</v>
      </c>
      <c r="G1251" s="3">
        <f>B1251/1000*C1251+B1251/500*D1251</f>
        <v>551.77913999999998</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1656997.52</v>
      </c>
      <c r="D1255" s="2">
        <f>BILANCA!E251</f>
        <v>1773888.9299999997</v>
      </c>
      <c r="E1255" s="2">
        <v>0</v>
      </c>
      <c r="F1255" s="2">
        <v>0</v>
      </c>
      <c r="G1255" s="3">
        <f t="shared" si="38"/>
        <v>1275169.9680999997</v>
      </c>
      <c r="H1255" s="3">
        <f t="shared" si="41"/>
        <v>0.55000000027939677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1643641.07</v>
      </c>
      <c r="D1256" s="2">
        <f>BILANCA!E252</f>
        <v>1691194.41</v>
      </c>
      <c r="E1256" s="2">
        <v>0</v>
      </c>
      <c r="F1256" s="2">
        <v>0</v>
      </c>
      <c r="G1256" s="3">
        <f t="shared" si="38"/>
        <v>1236403.3529400001</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1643641.07</v>
      </c>
      <c r="D1257" s="2">
        <f>BILANCA!E253</f>
        <v>1691194.41</v>
      </c>
      <c r="E1257" s="2">
        <v>0</v>
      </c>
      <c r="F1257" s="2">
        <v>0</v>
      </c>
      <c r="G1257" s="3">
        <f t="shared" si="38"/>
        <v>1241429.38283</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13356.45</v>
      </c>
      <c r="D1259" s="2">
        <f>BILANCA!E255</f>
        <v>-108235.61</v>
      </c>
      <c r="E1259" s="2">
        <v>0</v>
      </c>
      <c r="F1259" s="2">
        <v>0</v>
      </c>
      <c r="G1259" s="3">
        <f t="shared" si="38"/>
        <v>-50575.577730000005</v>
      </c>
      <c r="H1259" s="3">
        <f t="shared" si="41"/>
        <v>0.84000000000014552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13356.45</v>
      </c>
      <c r="D1260" s="2">
        <f>BILANCA!E256</f>
        <v>0</v>
      </c>
      <c r="E1260" s="2">
        <v>0</v>
      </c>
      <c r="F1260" s="2">
        <v>0</v>
      </c>
      <c r="G1260" s="3">
        <f t="shared" si="38"/>
        <v>3339.1125000000002</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13356.45</v>
      </c>
      <c r="D1261" s="2">
        <f>BILANCA!E257</f>
        <v>0</v>
      </c>
      <c r="E1261" s="2">
        <v>0</v>
      </c>
      <c r="F1261" s="2">
        <v>0</v>
      </c>
      <c r="G1261" s="3">
        <f t="shared" si="38"/>
        <v>3352.4689500000004</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108235.61</v>
      </c>
      <c r="E1264" s="2">
        <v>0</v>
      </c>
      <c r="F1264" s="2">
        <v>0</v>
      </c>
      <c r="G1264" s="3">
        <f t="shared" si="38"/>
        <v>54983.689879999998</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108235.61</v>
      </c>
      <c r="E1265" s="2">
        <v>0</v>
      </c>
      <c r="F1265" s="2">
        <v>0</v>
      </c>
      <c r="G1265" s="3">
        <f t="shared" si="38"/>
        <v>55200.161100000005</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190930.13</v>
      </c>
      <c r="E1278" s="2">
        <v>0</v>
      </c>
      <c r="F1278" s="2">
        <v>0</v>
      </c>
      <c r="G1278" s="3">
        <f t="shared" si="38"/>
        <v>102338.54968000001</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190930.13</v>
      </c>
      <c r="E1281" s="2">
        <v>0</v>
      </c>
      <c r="F1281" s="2">
        <v>0</v>
      </c>
      <c r="G1281" s="3">
        <f t="shared" si="48"/>
        <v>103484.13046000001</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190930.13</v>
      </c>
      <c r="E1287" s="2">
        <v>0</v>
      </c>
      <c r="F1287" s="2">
        <v>0</v>
      </c>
      <c r="G1287" s="3">
        <f t="shared" si="48"/>
        <v>105775.29202000001</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293768.01</v>
      </c>
      <c r="E1306" s="2">
        <v>0</v>
      </c>
      <c r="F1306" s="2">
        <v>0</v>
      </c>
      <c r="G1306" s="3">
        <f t="shared" si="38"/>
        <v>173910.66191999998</v>
      </c>
      <c r="H1306" s="3">
        <f t="shared" si="41"/>
        <v>1.0000000009313226E-2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107.49</v>
      </c>
      <c r="D1311" s="2">
        <f>BILANCA!E308</f>
        <v>2205.13</v>
      </c>
      <c r="E1311" s="2">
        <v>0</v>
      </c>
      <c r="F1311" s="2">
        <v>0</v>
      </c>
      <c r="G1311" s="3">
        <f t="shared" si="52"/>
        <v>1359.84275</v>
      </c>
      <c r="H1311" s="3">
        <f t="shared" si="41"/>
        <v>0.62000000000010402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184667.48</v>
      </c>
      <c r="D1340" s="2">
        <f>BILANCA!E337</f>
        <v>212133.85</v>
      </c>
      <c r="E1340" s="2">
        <v>0</v>
      </c>
      <c r="F1340" s="2">
        <v>0</v>
      </c>
      <c r="G1340" s="3">
        <f t="shared" si="52"/>
        <v>200948.60940000002</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594.41</v>
      </c>
      <c r="D1342" s="2">
        <f>BILANCA!E339</f>
        <v>0</v>
      </c>
      <c r="E1342" s="2">
        <v>0</v>
      </c>
      <c r="F1342" s="2">
        <v>0</v>
      </c>
      <c r="G1342" s="3">
        <f t="shared" si="52"/>
        <v>197.34412</v>
      </c>
      <c r="H1342" s="3">
        <f t="shared" si="41"/>
        <v>0.40999999999996817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1144.77</v>
      </c>
      <c r="E1383" s="2">
        <v>0</v>
      </c>
      <c r="F1383" s="2">
        <v>0</v>
      </c>
      <c r="G1383" s="3">
        <f t="shared" si="59"/>
        <v>853.99842000000001</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2338733.8099999996</v>
      </c>
      <c r="D1510" s="2">
        <f>'RAS-funkcijski'!E114</f>
        <v>2815127.82</v>
      </c>
      <c r="E1510" s="2">
        <v>0</v>
      </c>
      <c r="F1510" s="2">
        <v>0</v>
      </c>
      <c r="G1510" s="3">
        <f t="shared" si="52"/>
        <v>876588.8395</v>
      </c>
      <c r="H1510" s="3">
        <f t="shared" si="63"/>
        <v>0.37000000057742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2218943.7599999998</v>
      </c>
      <c r="D1511" s="2">
        <f>'RAS-funkcijski'!E115</f>
        <v>2672530.3199999998</v>
      </c>
      <c r="E1511" s="2">
        <v>0</v>
      </c>
      <c r="F1511" s="2">
        <v>0</v>
      </c>
      <c r="G1511" s="3">
        <f t="shared" si="52"/>
        <v>839604.48839999991</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2218943.7599999998</v>
      </c>
      <c r="D1513" s="2">
        <f>'RAS-funkcijski'!E117</f>
        <v>2672530.3199999998</v>
      </c>
      <c r="E1513" s="2">
        <v>0</v>
      </c>
      <c r="F1513" s="2">
        <v>0</v>
      </c>
      <c r="G1513" s="3">
        <f t="shared" si="52"/>
        <v>854732.49719999987</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118727.85</v>
      </c>
      <c r="D1522" s="2">
        <f>'RAS-funkcijski'!E126</f>
        <v>141533.57</v>
      </c>
      <c r="E1522" s="2">
        <v>0</v>
      </c>
      <c r="F1522" s="2">
        <v>0</v>
      </c>
      <c r="G1522" s="3">
        <f t="shared" si="52"/>
        <v>49018.988780000007</v>
      </c>
      <c r="H1522" s="3">
        <f t="shared" si="63"/>
        <v>0.57999999998719431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1062.2</v>
      </c>
      <c r="D1524" s="2">
        <f>'RAS-funkcijski'!E128</f>
        <v>1063.93</v>
      </c>
      <c r="E1524" s="2">
        <v>0</v>
      </c>
      <c r="F1524" s="2">
        <v>0</v>
      </c>
      <c r="G1524" s="3">
        <f t="shared" si="52"/>
        <v>395.56744000000003</v>
      </c>
      <c r="H1524" s="3">
        <f t="shared" si="63"/>
        <v>0.26999999999998181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2338733.8099999996</v>
      </c>
      <c r="D1537" s="14">
        <f>'RAS-funkcijski'!E141</f>
        <v>2815127.82</v>
      </c>
      <c r="E1537" s="14">
        <v>0</v>
      </c>
      <c r="F1537" s="14">
        <v>0</v>
      </c>
      <c r="G1537" s="15">
        <f t="shared" si="52"/>
        <v>1091751.5546500001</v>
      </c>
      <c r="H1537" s="15">
        <f t="shared" si="63"/>
        <v>0.37000000057742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45514.25</v>
      </c>
      <c r="E1538" s="7">
        <v>0</v>
      </c>
      <c r="F1538" s="7">
        <v>0</v>
      </c>
      <c r="G1538" s="8">
        <f t="shared" si="52"/>
        <v>91.028500000000008</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45514.25</v>
      </c>
      <c r="E1539" s="2">
        <v>0</v>
      </c>
      <c r="F1539" s="2">
        <v>0</v>
      </c>
      <c r="G1539" s="3">
        <f t="shared" si="52"/>
        <v>182.05700000000002</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45514.25</v>
      </c>
      <c r="E1540" s="2">
        <v>0</v>
      </c>
      <c r="F1540" s="2">
        <v>0</v>
      </c>
      <c r="G1540" s="3">
        <f t="shared" si="52"/>
        <v>273.08550000000002</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45514.25</v>
      </c>
      <c r="E1541" s="2">
        <v>0</v>
      </c>
      <c r="F1541" s="2">
        <v>0</v>
      </c>
      <c r="G1541" s="3">
        <f t="shared" si="52"/>
        <v>364.11400000000003</v>
      </c>
      <c r="H1541" s="3">
        <f t="shared" si="63"/>
        <v>0.25</v>
      </c>
      <c r="I1541" s="11">
        <f t="shared" ref="I1541:I1546" si="64">G1541*H1541</f>
        <v>91.028500000000008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185261.89</v>
      </c>
      <c r="D1582" s="7"/>
      <c r="E1582" s="7">
        <v>0</v>
      </c>
      <c r="F1582" s="7">
        <v>0</v>
      </c>
      <c r="G1582" s="8">
        <f t="shared" ref="G1582:G1686" si="70">B1582/1000*C1582</f>
        <v>185.26189000000002</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2669776.73</v>
      </c>
      <c r="D1583" s="2">
        <v>0</v>
      </c>
      <c r="E1583" s="2">
        <v>0</v>
      </c>
      <c r="F1583" s="2">
        <v>0</v>
      </c>
      <c r="G1583" s="3">
        <f t="shared" si="70"/>
        <v>5339.5534600000001</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2568011.9299999997</v>
      </c>
      <c r="D1585" s="2">
        <v>0</v>
      </c>
      <c r="E1585" s="2">
        <v>0</v>
      </c>
      <c r="F1585" s="2">
        <v>0</v>
      </c>
      <c r="G1585" s="3">
        <f t="shared" si="70"/>
        <v>10272.047719999999</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2256924.38</v>
      </c>
      <c r="D1586" s="2">
        <v>0</v>
      </c>
      <c r="E1586" s="2">
        <v>0</v>
      </c>
      <c r="F1586" s="2">
        <v>0</v>
      </c>
      <c r="G1586" s="3">
        <f t="shared" si="70"/>
        <v>11284.6219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303531.01</v>
      </c>
      <c r="D1587" s="2">
        <v>0</v>
      </c>
      <c r="E1587" s="2">
        <v>0</v>
      </c>
      <c r="F1587" s="2">
        <v>0</v>
      </c>
      <c r="G1587" s="3">
        <f t="shared" si="70"/>
        <v>1821.18606</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377.96</v>
      </c>
      <c r="D1588" s="2">
        <v>0</v>
      </c>
      <c r="E1588" s="2">
        <v>0</v>
      </c>
      <c r="F1588" s="2">
        <v>0</v>
      </c>
      <c r="G1588" s="3">
        <f t="shared" si="70"/>
        <v>2.6457199999999998</v>
      </c>
      <c r="H1588" s="3">
        <f t="shared" si="71"/>
        <v>4.0000000000020464E-2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6355.58</v>
      </c>
      <c r="D1591" s="2">
        <v>0</v>
      </c>
      <c r="E1591" s="2">
        <v>0</v>
      </c>
      <c r="F1591" s="2">
        <v>0</v>
      </c>
      <c r="G1591" s="3">
        <f t="shared" si="70"/>
        <v>63.555799999999998</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363</v>
      </c>
      <c r="D1592" s="2">
        <v>0</v>
      </c>
      <c r="E1592" s="2">
        <v>0</v>
      </c>
      <c r="F1592" s="2">
        <v>0</v>
      </c>
      <c r="G1592" s="3">
        <f t="shared" si="70"/>
        <v>3.9929999999999999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460</v>
      </c>
      <c r="D1593" s="2">
        <v>0</v>
      </c>
      <c r="E1593" s="2">
        <v>0</v>
      </c>
      <c r="F1593" s="2">
        <v>0</v>
      </c>
      <c r="G1593" s="3">
        <f t="shared" si="70"/>
        <v>5.5200000000000005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90366.74</v>
      </c>
      <c r="D1594" s="2">
        <v>0</v>
      </c>
      <c r="E1594" s="2">
        <v>0</v>
      </c>
      <c r="F1594" s="2">
        <v>0</v>
      </c>
      <c r="G1594" s="3">
        <f t="shared" si="70"/>
        <v>1174.7676200000001</v>
      </c>
      <c r="H1594" s="3">
        <f t="shared" si="71"/>
        <v>0.25999999999476131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11398.06</v>
      </c>
      <c r="D1601" s="2">
        <v>0</v>
      </c>
      <c r="E1601" s="2">
        <v>0</v>
      </c>
      <c r="F1601" s="2">
        <v>0</v>
      </c>
      <c r="G1601" s="3">
        <f>B1601/1000*C1601</f>
        <v>227.96119999999999</v>
      </c>
      <c r="H1601" s="3">
        <f>ABS(C1601-ROUND(C1601,0))</f>
        <v>5.9999999999490683E-2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2641760</v>
      </c>
      <c r="D1602" s="2">
        <v>0</v>
      </c>
      <c r="E1602" s="2">
        <v>0</v>
      </c>
      <c r="F1602" s="2">
        <v>0</v>
      </c>
      <c r="G1602" s="3">
        <f t="shared" si="70"/>
        <v>55476.960000000006</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2540438.0700000003</v>
      </c>
      <c r="D1604" s="2">
        <v>0</v>
      </c>
      <c r="E1604" s="2">
        <v>0</v>
      </c>
      <c r="F1604" s="2">
        <v>0</v>
      </c>
      <c r="G1604" s="3">
        <f t="shared" si="70"/>
        <v>58430.075610000007</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2227945.2400000002</v>
      </c>
      <c r="D1605" s="2">
        <v>0</v>
      </c>
      <c r="E1605" s="2">
        <v>0</v>
      </c>
      <c r="F1605" s="2">
        <v>0</v>
      </c>
      <c r="G1605" s="3">
        <f t="shared" si="70"/>
        <v>53470.685760000008</v>
      </c>
      <c r="H1605" s="3">
        <f t="shared" si="71"/>
        <v>0.24000000022351742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304715.96999999997</v>
      </c>
      <c r="D1606" s="2">
        <v>0</v>
      </c>
      <c r="E1606" s="2">
        <v>0</v>
      </c>
      <c r="F1606" s="2">
        <v>0</v>
      </c>
      <c r="G1606" s="3">
        <f t="shared" si="70"/>
        <v>7617.8992499999995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468.22</v>
      </c>
      <c r="D1607" s="2">
        <v>0</v>
      </c>
      <c r="E1607" s="2">
        <v>0</v>
      </c>
      <c r="F1607" s="2">
        <v>0</v>
      </c>
      <c r="G1607" s="3">
        <f t="shared" si="70"/>
        <v>12.173719999999999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6485.64</v>
      </c>
      <c r="D1610" s="2">
        <v>0</v>
      </c>
      <c r="E1610" s="2">
        <v>0</v>
      </c>
      <c r="F1610" s="2">
        <v>0</v>
      </c>
      <c r="G1610" s="3">
        <f t="shared" si="70"/>
        <v>188.08356000000001</v>
      </c>
      <c r="H1610" s="3">
        <f t="shared" si="71"/>
        <v>0.35999999999967258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363</v>
      </c>
      <c r="D1611" s="2">
        <v>0</v>
      </c>
      <c r="E1611" s="2">
        <v>0</v>
      </c>
      <c r="F1611" s="2">
        <v>0</v>
      </c>
      <c r="G1611" s="3">
        <f t="shared" si="70"/>
        <v>10.889999999999999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460</v>
      </c>
      <c r="D1612" s="2">
        <v>0</v>
      </c>
      <c r="E1612" s="2">
        <v>0</v>
      </c>
      <c r="F1612" s="2">
        <v>0</v>
      </c>
      <c r="G1612" s="3">
        <f t="shared" si="70"/>
        <v>14.26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90961.15</v>
      </c>
      <c r="D1613" s="2">
        <v>0</v>
      </c>
      <c r="E1613" s="2">
        <v>0</v>
      </c>
      <c r="F1613" s="2">
        <v>0</v>
      </c>
      <c r="G1613" s="3">
        <f t="shared" si="70"/>
        <v>2910.7567999999997</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10360.780000000001</v>
      </c>
      <c r="D1620" s="2">
        <v>0</v>
      </c>
      <c r="E1620" s="2">
        <v>0</v>
      </c>
      <c r="F1620" s="2">
        <v>0</v>
      </c>
      <c r="G1620" s="3">
        <f>B1620/1000*C1620</f>
        <v>404.07042000000001</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213278.62000000011</v>
      </c>
      <c r="D1621" s="2">
        <v>0</v>
      </c>
      <c r="E1621" s="2">
        <v>0</v>
      </c>
      <c r="F1621" s="2">
        <v>0</v>
      </c>
      <c r="G1621" s="3">
        <f t="shared" si="70"/>
        <v>8531.1448000000055</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213278.62</v>
      </c>
      <c r="D1681" s="2">
        <v>0</v>
      </c>
      <c r="E1681" s="2">
        <v>0</v>
      </c>
      <c r="F1681" s="2">
        <v>0</v>
      </c>
      <c r="G1681" s="3">
        <f t="shared" si="70"/>
        <v>21327.862000000001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212133.85</v>
      </c>
      <c r="D1683" s="2">
        <v>0</v>
      </c>
      <c r="E1683" s="2">
        <v>0</v>
      </c>
      <c r="F1683" s="2">
        <v>0</v>
      </c>
      <c r="G1683" s="3">
        <f t="shared" si="70"/>
        <v>21637.652699999999</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1144.77</v>
      </c>
      <c r="D1686" s="14">
        <v>0</v>
      </c>
      <c r="E1686" s="14">
        <v>0</v>
      </c>
      <c r="F1686" s="14">
        <v>0</v>
      </c>
      <c r="G1686" s="15">
        <f t="shared" si="70"/>
        <v>120.20084999999999</v>
      </c>
      <c r="H1686" s="15">
        <f t="shared" si="71"/>
        <v>0.23000000000001819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23202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2317849.3899999997</v>
      </c>
      <c r="I17" s="275">
        <f>'PR-RAS'!E6</f>
        <v>2693535.7600000002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2282321.44</v>
      </c>
      <c r="I18" s="275">
        <f>'PR-RAS'!E152</f>
        <v>2722060.23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13356.449999999611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108235.60999999959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1643641.0700000003</v>
      </c>
      <c r="I22" s="275">
        <f>BILANCA!E7</f>
        <v>1691194.4100000004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198618.34</v>
      </c>
      <c r="I23" s="275">
        <f>BILANCA!E69</f>
        <v>295973.14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185261.88999999998</v>
      </c>
      <c r="I24" s="275">
        <f>BILANCA!E177</f>
        <v>213278.62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1656997.52</v>
      </c>
      <c r="I25" s="275">
        <f>BILANCA!E251</f>
        <v>1773888.9299999997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2338733.8099999996</v>
      </c>
      <c r="I30" s="275">
        <f>'RAS-funkcijski'!E114</f>
        <v>2815127.82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2338733.8099999996</v>
      </c>
      <c r="I31" s="275">
        <f>'RAS-funkcijski'!E141</f>
        <v>2815127.82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45514.25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185261.89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213278.62000000011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213278.62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101"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2317849.3899999997</v>
      </c>
      <c r="E6" s="60">
        <f>E7+E43+E49+E82+E106+E125+E134+E140</f>
        <v>2693535.7600000002</v>
      </c>
      <c r="F6" s="45">
        <f t="shared" ref="F6:F132" si="0">IF(D6&lt;&gt;0,IF(E6/D6&gt;=100,"&gt;&gt;100",E6/D6*100),"-")</f>
        <v>116.2084029972284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2236020.44</v>
      </c>
      <c r="E49" s="60">
        <f>E50+E53+E58+E61+E64+E68+E71+E74+E77</f>
        <v>2489396.23</v>
      </c>
      <c r="F49" s="45">
        <f t="shared" si="0"/>
        <v>111.33155070800696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18336.84</v>
      </c>
      <c r="E58" s="60">
        <f t="shared" si="9"/>
        <v>30928.1</v>
      </c>
      <c r="F58" s="45">
        <f t="shared" si="0"/>
        <v>168.66646597778023</v>
      </c>
    </row>
    <row r="59" spans="1:6" ht="24" x14ac:dyDescent="0.2">
      <c r="A59" s="63">
        <v>6331</v>
      </c>
      <c r="B59" s="65" t="s">
        <v>121</v>
      </c>
      <c r="C59" s="247" t="s">
        <v>122</v>
      </c>
      <c r="D59" s="194">
        <v>7810.65</v>
      </c>
      <c r="E59" s="194">
        <v>30928.1</v>
      </c>
      <c r="F59" s="45">
        <f t="shared" si="0"/>
        <v>395.97344651213405</v>
      </c>
    </row>
    <row r="60" spans="1:6" ht="24" x14ac:dyDescent="0.2">
      <c r="A60" s="63">
        <v>6332</v>
      </c>
      <c r="B60" s="65" t="s">
        <v>123</v>
      </c>
      <c r="C60" s="247" t="s">
        <v>124</v>
      </c>
      <c r="D60" s="194">
        <v>10526.19</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2182652.02</v>
      </c>
      <c r="E68" s="60">
        <f t="shared" si="11"/>
        <v>2454529.13</v>
      </c>
      <c r="F68" s="45">
        <f t="shared" si="0"/>
        <v>112.45627372154357</v>
      </c>
    </row>
    <row r="69" spans="1:6" ht="12.75" customHeight="1" x14ac:dyDescent="0.2">
      <c r="A69" s="63" t="s">
        <v>141</v>
      </c>
      <c r="B69" s="64" t="s">
        <v>142</v>
      </c>
      <c r="C69" s="247" t="s">
        <v>141</v>
      </c>
      <c r="D69" s="194">
        <v>2141406.79</v>
      </c>
      <c r="E69" s="194">
        <v>2416089.9</v>
      </c>
      <c r="F69" s="45">
        <f t="shared" si="0"/>
        <v>112.8272270024884</v>
      </c>
    </row>
    <row r="70" spans="1:6" ht="24" x14ac:dyDescent="0.2">
      <c r="A70" s="63" t="s">
        <v>143</v>
      </c>
      <c r="B70" s="64" t="s">
        <v>144</v>
      </c>
      <c r="C70" s="247" t="s">
        <v>143</v>
      </c>
      <c r="D70" s="194">
        <v>41245.230000000003</v>
      </c>
      <c r="E70" s="194">
        <v>38439.230000000003</v>
      </c>
      <c r="F70" s="45">
        <f t="shared" si="0"/>
        <v>93.196789059001489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35031.58</v>
      </c>
      <c r="E74" s="60">
        <f t="shared" si="13"/>
        <v>3939</v>
      </c>
      <c r="F74" s="45">
        <f t="shared" si="0"/>
        <v>11.244140287135206</v>
      </c>
    </row>
    <row r="75" spans="1:6" ht="12.75" customHeight="1" x14ac:dyDescent="0.2">
      <c r="A75" s="63" t="s">
        <v>153</v>
      </c>
      <c r="B75" s="65" t="s">
        <v>154</v>
      </c>
      <c r="C75" s="247" t="s">
        <v>153</v>
      </c>
      <c r="D75" s="194">
        <v>35031.58</v>
      </c>
      <c r="E75" s="194">
        <v>3939</v>
      </c>
      <c r="F75" s="45">
        <f t="shared" si="0"/>
        <v>11.244140287135206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43.92</v>
      </c>
      <c r="E82" s="60">
        <f t="shared" si="15"/>
        <v>8.44</v>
      </c>
      <c r="F82" s="45">
        <f t="shared" si="0"/>
        <v>19.216757741347905</v>
      </c>
    </row>
    <row r="83" spans="1:6" ht="12.75" customHeight="1" x14ac:dyDescent="0.2">
      <c r="A83" s="63">
        <v>641</v>
      </c>
      <c r="B83" s="64" t="s">
        <v>169</v>
      </c>
      <c r="C83" s="247" t="s">
        <v>170</v>
      </c>
      <c r="D83" s="60">
        <f t="shared" ref="D83:E83" si="16">SUM(D84:D90)</f>
        <v>43.92</v>
      </c>
      <c r="E83" s="60">
        <f t="shared" si="16"/>
        <v>8.44</v>
      </c>
      <c r="F83" s="45">
        <f t="shared" si="0"/>
        <v>19.216757741347905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43.92</v>
      </c>
      <c r="E85" s="194">
        <v>8.44</v>
      </c>
      <c r="F85" s="45">
        <f t="shared" si="0"/>
        <v>19.216757741347905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7115.59</v>
      </c>
      <c r="E106" s="60">
        <f>E107+E112+E120+E124</f>
        <v>12011</v>
      </c>
      <c r="F106" s="45">
        <f t="shared" si="0"/>
        <v>168.79837090107776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7115.59</v>
      </c>
      <c r="E112" s="60">
        <f t="shared" si="20"/>
        <v>12011</v>
      </c>
      <c r="F112" s="45">
        <f t="shared" si="0"/>
        <v>168.79837090107776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7115.59</v>
      </c>
      <c r="E117" s="194">
        <v>12011</v>
      </c>
      <c r="F117" s="45">
        <f t="shared" si="0"/>
        <v>168.79837090107776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1032.28</v>
      </c>
      <c r="E125" s="60">
        <f t="shared" si="22"/>
        <v>3627.7</v>
      </c>
      <c r="F125" s="45">
        <f t="shared" si="0"/>
        <v>351.42596969814394</v>
      </c>
    </row>
    <row r="126" spans="1:6" ht="12.75" customHeight="1" x14ac:dyDescent="0.2">
      <c r="A126" s="63">
        <v>661</v>
      </c>
      <c r="B126" s="65" t="s">
        <v>255</v>
      </c>
      <c r="C126" s="247" t="s">
        <v>256</v>
      </c>
      <c r="D126" s="60">
        <f t="shared" ref="D126:E126" si="23">SUM(D127:D128)</f>
        <v>899.28</v>
      </c>
      <c r="E126" s="60">
        <f t="shared" si="23"/>
        <v>767.5</v>
      </c>
      <c r="F126" s="45">
        <f t="shared" si="0"/>
        <v>85.346054621474963</v>
      </c>
    </row>
    <row r="127" spans="1:6" ht="12.75" customHeight="1" x14ac:dyDescent="0.2">
      <c r="A127" s="63">
        <v>6614</v>
      </c>
      <c r="B127" s="65" t="s">
        <v>257</v>
      </c>
      <c r="C127" s="247" t="s">
        <v>258</v>
      </c>
      <c r="D127" s="194">
        <v>145</v>
      </c>
      <c r="E127" s="194">
        <v>202</v>
      </c>
      <c r="F127" s="45">
        <f t="shared" si="0"/>
        <v>139.31034482758619</v>
      </c>
    </row>
    <row r="128" spans="1:6" ht="12.75" customHeight="1" x14ac:dyDescent="0.2">
      <c r="A128" s="63">
        <v>6615</v>
      </c>
      <c r="B128" s="65" t="s">
        <v>259</v>
      </c>
      <c r="C128" s="247" t="s">
        <v>260</v>
      </c>
      <c r="D128" s="194">
        <v>754.28</v>
      </c>
      <c r="E128" s="194">
        <v>565.5</v>
      </c>
      <c r="F128" s="45">
        <f t="shared" si="0"/>
        <v>74.972158879991511</v>
      </c>
    </row>
    <row r="129" spans="1:6" ht="36" x14ac:dyDescent="0.2">
      <c r="A129" s="63">
        <v>663</v>
      </c>
      <c r="B129" s="182" t="s">
        <v>261</v>
      </c>
      <c r="C129" s="247" t="s">
        <v>262</v>
      </c>
      <c r="D129" s="60">
        <f t="shared" ref="D129:E129" si="24">SUM(D130:D133)</f>
        <v>133</v>
      </c>
      <c r="E129" s="60">
        <f t="shared" si="24"/>
        <v>2860.2</v>
      </c>
      <c r="F129" s="45">
        <f t="shared" si="0"/>
        <v>2150.5263157894733</v>
      </c>
    </row>
    <row r="130" spans="1:6" ht="12.75" customHeight="1" x14ac:dyDescent="0.2">
      <c r="A130" s="63">
        <v>6631</v>
      </c>
      <c r="B130" s="65" t="s">
        <v>263</v>
      </c>
      <c r="C130" s="247" t="s">
        <v>264</v>
      </c>
      <c r="D130" s="194">
        <v>133</v>
      </c>
      <c r="E130" s="194">
        <v>508.2</v>
      </c>
      <c r="F130" s="45">
        <f t="shared" si="0"/>
        <v>382.10526315789474</v>
      </c>
    </row>
    <row r="131" spans="1:6" ht="12.75" customHeight="1" x14ac:dyDescent="0.2">
      <c r="A131" s="63">
        <v>6632</v>
      </c>
      <c r="B131" s="182" t="s">
        <v>265</v>
      </c>
      <c r="C131" s="247" t="s">
        <v>266</v>
      </c>
      <c r="D131" s="194">
        <v>0</v>
      </c>
      <c r="E131" s="194">
        <v>2352</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73637.16</v>
      </c>
      <c r="E134" s="60">
        <f t="shared" si="25"/>
        <v>188492.39</v>
      </c>
      <c r="F134" s="45">
        <f t="shared" ref="F134:F229" si="26">IF(D134&lt;&gt;0,IF(E134/D134&gt;=100,"&gt;&gt;100",E134/D134*100),"-")</f>
        <v>255.97455143571531</v>
      </c>
    </row>
    <row r="135" spans="1:6" ht="24" x14ac:dyDescent="0.2">
      <c r="A135" s="63">
        <v>671</v>
      </c>
      <c r="B135" s="182" t="s">
        <v>273</v>
      </c>
      <c r="C135" s="247" t="s">
        <v>274</v>
      </c>
      <c r="D135" s="60">
        <f t="shared" ref="D135:E135" si="27">SUM(D136:D138)</f>
        <v>73637.16</v>
      </c>
      <c r="E135" s="60">
        <f t="shared" si="27"/>
        <v>188492.39</v>
      </c>
      <c r="F135" s="45">
        <f t="shared" si="26"/>
        <v>255.97455143571531</v>
      </c>
    </row>
    <row r="136" spans="1:6" ht="12.75" customHeight="1" x14ac:dyDescent="0.2">
      <c r="A136" s="63">
        <v>6711</v>
      </c>
      <c r="B136" s="65" t="s">
        <v>275</v>
      </c>
      <c r="C136" s="247" t="s">
        <v>276</v>
      </c>
      <c r="D136" s="194">
        <v>73637.16</v>
      </c>
      <c r="E136" s="194">
        <v>132163.82</v>
      </c>
      <c r="F136" s="45">
        <f t="shared" si="26"/>
        <v>179.47978982350759</v>
      </c>
    </row>
    <row r="137" spans="1:6" ht="24" x14ac:dyDescent="0.2">
      <c r="A137" s="63">
        <v>6712</v>
      </c>
      <c r="B137" s="182" t="s">
        <v>277</v>
      </c>
      <c r="C137" s="247" t="s">
        <v>278</v>
      </c>
      <c r="D137" s="194">
        <v>0</v>
      </c>
      <c r="E137" s="194">
        <v>56328.57</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2282321.44</v>
      </c>
      <c r="E152" s="60">
        <f>E153+E164+E202+E221+E230+E262+E273</f>
        <v>2722060.23</v>
      </c>
      <c r="F152" s="45">
        <f t="shared" si="26"/>
        <v>119.26717167411792</v>
      </c>
    </row>
    <row r="153" spans="1:6" ht="12.75" customHeight="1" x14ac:dyDescent="0.2">
      <c r="A153" s="63">
        <v>31</v>
      </c>
      <c r="B153" s="64" t="s">
        <v>308</v>
      </c>
      <c r="C153" s="247" t="s">
        <v>3</v>
      </c>
      <c r="D153" s="60">
        <f t="shared" ref="D153:E153" si="30">D154+D159+D160</f>
        <v>1967388.14</v>
      </c>
      <c r="E153" s="60">
        <f t="shared" si="30"/>
        <v>2408832.65</v>
      </c>
      <c r="F153" s="45">
        <f t="shared" si="26"/>
        <v>122.43809958110248</v>
      </c>
    </row>
    <row r="154" spans="1:6" ht="12.75" customHeight="1" x14ac:dyDescent="0.2">
      <c r="A154" s="63">
        <v>311</v>
      </c>
      <c r="B154" s="64" t="s">
        <v>309</v>
      </c>
      <c r="C154" s="247" t="s">
        <v>310</v>
      </c>
      <c r="D154" s="60">
        <f t="shared" ref="D154:E154" si="31">SUM(D155:D158)</f>
        <v>1634613.3099999998</v>
      </c>
      <c r="E154" s="60">
        <f t="shared" si="31"/>
        <v>2001292.61</v>
      </c>
      <c r="F154" s="45">
        <f t="shared" si="26"/>
        <v>122.432173882152</v>
      </c>
    </row>
    <row r="155" spans="1:6" ht="12.75" customHeight="1" x14ac:dyDescent="0.2">
      <c r="A155" s="63">
        <v>3111</v>
      </c>
      <c r="B155" s="64" t="s">
        <v>311</v>
      </c>
      <c r="C155" s="247" t="s">
        <v>312</v>
      </c>
      <c r="D155" s="194">
        <v>1604107.46</v>
      </c>
      <c r="E155" s="194">
        <v>1962388.84</v>
      </c>
      <c r="F155" s="45">
        <f t="shared" si="26"/>
        <v>122.33524803880658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28640.68</v>
      </c>
      <c r="E157" s="194">
        <v>37566.949999999997</v>
      </c>
      <c r="F157" s="45">
        <f t="shared" si="26"/>
        <v>131.16640387029918</v>
      </c>
    </row>
    <row r="158" spans="1:6" ht="12.75" customHeight="1" x14ac:dyDescent="0.2">
      <c r="A158" s="63">
        <v>3114</v>
      </c>
      <c r="B158" s="65" t="s">
        <v>317</v>
      </c>
      <c r="C158" s="247" t="s">
        <v>318</v>
      </c>
      <c r="D158" s="194">
        <v>1865.17</v>
      </c>
      <c r="E158" s="194">
        <v>1336.82</v>
      </c>
      <c r="F158" s="45">
        <f t="shared" si="26"/>
        <v>71.672823388752761</v>
      </c>
    </row>
    <row r="159" spans="1:6" ht="12.75" customHeight="1" x14ac:dyDescent="0.2">
      <c r="A159" s="63">
        <v>312</v>
      </c>
      <c r="B159" s="65" t="s">
        <v>319</v>
      </c>
      <c r="C159" s="247" t="s">
        <v>320</v>
      </c>
      <c r="D159" s="194">
        <v>72437.58</v>
      </c>
      <c r="E159" s="194">
        <v>91654</v>
      </c>
      <c r="F159" s="45">
        <f t="shared" si="26"/>
        <v>126.52824680228136</v>
      </c>
    </row>
    <row r="160" spans="1:6" ht="12.75" customHeight="1" x14ac:dyDescent="0.2">
      <c r="A160" s="63">
        <v>313</v>
      </c>
      <c r="B160" s="65" t="s">
        <v>321</v>
      </c>
      <c r="C160" s="247" t="s">
        <v>322</v>
      </c>
      <c r="D160" s="60">
        <f t="shared" ref="D160:E160" si="32">SUM(D161:D163)</f>
        <v>260337.25</v>
      </c>
      <c r="E160" s="60">
        <f t="shared" si="32"/>
        <v>315886.03999999998</v>
      </c>
      <c r="F160" s="45">
        <f t="shared" si="26"/>
        <v>121.33724236543175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260337.25</v>
      </c>
      <c r="E162" s="194">
        <v>315886.03999999998</v>
      </c>
      <c r="F162" s="45">
        <f t="shared" si="26"/>
        <v>121.33724236543175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307267.61</v>
      </c>
      <c r="E164" s="60">
        <f>E165+E170+E178+E188+E189+E194</f>
        <v>306131.04000000004</v>
      </c>
      <c r="F164" s="45">
        <f t="shared" si="26"/>
        <v>99.630104194841778</v>
      </c>
    </row>
    <row r="165" spans="1:6" ht="12.75" customHeight="1" x14ac:dyDescent="0.2">
      <c r="A165" s="63">
        <v>321</v>
      </c>
      <c r="B165" s="64" t="s">
        <v>331</v>
      </c>
      <c r="C165" s="247" t="s">
        <v>332</v>
      </c>
      <c r="D165" s="60">
        <f t="shared" ref="D165:E165" si="33">SUM(D166:D169)</f>
        <v>98777.25</v>
      </c>
      <c r="E165" s="60">
        <f t="shared" si="33"/>
        <v>88038.8</v>
      </c>
      <c r="F165" s="45">
        <f t="shared" si="26"/>
        <v>89.128620203538773</v>
      </c>
    </row>
    <row r="166" spans="1:6" ht="12.75" customHeight="1" x14ac:dyDescent="0.2">
      <c r="A166" s="63">
        <v>3211</v>
      </c>
      <c r="B166" s="64" t="s">
        <v>333</v>
      </c>
      <c r="C166" s="247" t="s">
        <v>334</v>
      </c>
      <c r="D166" s="194">
        <v>7184.68</v>
      </c>
      <c r="E166" s="194">
        <v>9020.93</v>
      </c>
      <c r="F166" s="45">
        <f t="shared" si="26"/>
        <v>125.55785365527761</v>
      </c>
    </row>
    <row r="167" spans="1:6" ht="12.75" customHeight="1" x14ac:dyDescent="0.2">
      <c r="A167" s="63">
        <v>3212</v>
      </c>
      <c r="B167" s="64" t="s">
        <v>335</v>
      </c>
      <c r="C167" s="247" t="s">
        <v>336</v>
      </c>
      <c r="D167" s="194">
        <v>67577.97</v>
      </c>
      <c r="E167" s="194">
        <v>74827.820000000007</v>
      </c>
      <c r="F167" s="45">
        <f t="shared" si="26"/>
        <v>110.72812634058111</v>
      </c>
    </row>
    <row r="168" spans="1:6" ht="12.75" customHeight="1" x14ac:dyDescent="0.2">
      <c r="A168" s="63">
        <v>3213</v>
      </c>
      <c r="B168" s="64" t="s">
        <v>337</v>
      </c>
      <c r="C168" s="247" t="s">
        <v>338</v>
      </c>
      <c r="D168" s="194">
        <v>22425</v>
      </c>
      <c r="E168" s="194">
        <v>2235</v>
      </c>
      <c r="F168" s="45">
        <f t="shared" si="26"/>
        <v>9.9665551839464879</v>
      </c>
    </row>
    <row r="169" spans="1:6" ht="12.75" customHeight="1" x14ac:dyDescent="0.2">
      <c r="A169" s="63">
        <v>3214</v>
      </c>
      <c r="B169" s="64" t="s">
        <v>339</v>
      </c>
      <c r="C169" s="247" t="s">
        <v>340</v>
      </c>
      <c r="D169" s="194">
        <v>1589.6</v>
      </c>
      <c r="E169" s="194">
        <v>1955.05</v>
      </c>
      <c r="F169" s="45">
        <f t="shared" si="26"/>
        <v>122.99006039255158</v>
      </c>
    </row>
    <row r="170" spans="1:6" ht="12.75" customHeight="1" x14ac:dyDescent="0.2">
      <c r="A170" s="63">
        <v>322</v>
      </c>
      <c r="B170" s="64" t="s">
        <v>341</v>
      </c>
      <c r="C170" s="247" t="s">
        <v>342</v>
      </c>
      <c r="D170" s="60">
        <f t="shared" ref="D170:E170" si="34">SUM(D171:D177)</f>
        <v>158820.26</v>
      </c>
      <c r="E170" s="60">
        <f t="shared" si="34"/>
        <v>154558.53</v>
      </c>
      <c r="F170" s="45">
        <f t="shared" si="26"/>
        <v>97.316633280917671</v>
      </c>
    </row>
    <row r="171" spans="1:6" ht="12.75" customHeight="1" x14ac:dyDescent="0.2">
      <c r="A171" s="63">
        <v>3221</v>
      </c>
      <c r="B171" s="64" t="s">
        <v>343</v>
      </c>
      <c r="C171" s="247" t="s">
        <v>344</v>
      </c>
      <c r="D171" s="194">
        <v>17463.650000000001</v>
      </c>
      <c r="E171" s="194">
        <v>23938.16</v>
      </c>
      <c r="F171" s="45">
        <f t="shared" si="26"/>
        <v>137.07420842721879</v>
      </c>
    </row>
    <row r="172" spans="1:6" ht="12.75" customHeight="1" x14ac:dyDescent="0.2">
      <c r="A172" s="63">
        <v>3222</v>
      </c>
      <c r="B172" s="64" t="s">
        <v>345</v>
      </c>
      <c r="C172" s="247" t="s">
        <v>346</v>
      </c>
      <c r="D172" s="194">
        <v>111900.74</v>
      </c>
      <c r="E172" s="194">
        <v>104507.18</v>
      </c>
      <c r="F172" s="45">
        <f t="shared" si="26"/>
        <v>93.392751468846399</v>
      </c>
    </row>
    <row r="173" spans="1:6" ht="12.75" customHeight="1" x14ac:dyDescent="0.2">
      <c r="A173" s="63">
        <v>3223</v>
      </c>
      <c r="B173" s="65" t="s">
        <v>347</v>
      </c>
      <c r="C173" s="247" t="s">
        <v>348</v>
      </c>
      <c r="D173" s="194">
        <v>18616.28</v>
      </c>
      <c r="E173" s="194">
        <v>19495.2</v>
      </c>
      <c r="F173" s="45">
        <f t="shared" si="26"/>
        <v>104.72124398644628</v>
      </c>
    </row>
    <row r="174" spans="1:6" ht="12.75" customHeight="1" x14ac:dyDescent="0.2">
      <c r="A174" s="63">
        <v>3224</v>
      </c>
      <c r="B174" s="65" t="s">
        <v>349</v>
      </c>
      <c r="C174" s="247" t="s">
        <v>350</v>
      </c>
      <c r="D174" s="194">
        <v>2163.0300000000002</v>
      </c>
      <c r="E174" s="194">
        <v>2560.13</v>
      </c>
      <c r="F174" s="45">
        <f t="shared" si="26"/>
        <v>118.35850635451195</v>
      </c>
    </row>
    <row r="175" spans="1:6" ht="12.75" customHeight="1" x14ac:dyDescent="0.2">
      <c r="A175" s="63">
        <v>3225</v>
      </c>
      <c r="B175" s="65" t="s">
        <v>351</v>
      </c>
      <c r="C175" s="247" t="s">
        <v>352</v>
      </c>
      <c r="D175" s="194">
        <v>7860.77</v>
      </c>
      <c r="E175" s="194">
        <v>3694.86</v>
      </c>
      <c r="F175" s="45">
        <f t="shared" si="26"/>
        <v>47.00379224935979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815.79</v>
      </c>
      <c r="E177" s="194">
        <v>363</v>
      </c>
      <c r="F177" s="45">
        <f t="shared" si="26"/>
        <v>44.496745485970656</v>
      </c>
    </row>
    <row r="178" spans="1:6" ht="12.75" customHeight="1" x14ac:dyDescent="0.2">
      <c r="A178" s="63">
        <v>323</v>
      </c>
      <c r="B178" s="65" t="s">
        <v>357</v>
      </c>
      <c r="C178" s="247" t="s">
        <v>358</v>
      </c>
      <c r="D178" s="60">
        <f t="shared" ref="D178:E178" si="35">SUM(D179:D187)</f>
        <v>42623.31</v>
      </c>
      <c r="E178" s="60">
        <f t="shared" si="35"/>
        <v>56603.520000000004</v>
      </c>
      <c r="F178" s="45">
        <f t="shared" si="26"/>
        <v>132.79944706312111</v>
      </c>
    </row>
    <row r="179" spans="1:6" ht="12.75" customHeight="1" x14ac:dyDescent="0.2">
      <c r="A179" s="63">
        <v>3231</v>
      </c>
      <c r="B179" s="65" t="s">
        <v>359</v>
      </c>
      <c r="C179" s="247" t="s">
        <v>360</v>
      </c>
      <c r="D179" s="194">
        <v>3535.66</v>
      </c>
      <c r="E179" s="194">
        <v>3241.73</v>
      </c>
      <c r="F179" s="45">
        <f t="shared" si="26"/>
        <v>91.686700644292728</v>
      </c>
    </row>
    <row r="180" spans="1:6" ht="12.75" customHeight="1" x14ac:dyDescent="0.2">
      <c r="A180" s="63">
        <v>3232</v>
      </c>
      <c r="B180" s="65" t="s">
        <v>361</v>
      </c>
      <c r="C180" s="247" t="s">
        <v>362</v>
      </c>
      <c r="D180" s="194">
        <v>4661.5</v>
      </c>
      <c r="E180" s="194">
        <v>7624.59</v>
      </c>
      <c r="F180" s="45">
        <f t="shared" si="26"/>
        <v>163.56516142872465</v>
      </c>
    </row>
    <row r="181" spans="1:6" ht="12.75" customHeight="1" x14ac:dyDescent="0.2">
      <c r="A181" s="63">
        <v>3233</v>
      </c>
      <c r="B181" s="65" t="s">
        <v>363</v>
      </c>
      <c r="C181" s="247" t="s">
        <v>364</v>
      </c>
      <c r="D181" s="194">
        <v>0</v>
      </c>
      <c r="E181" s="194">
        <v>68.86</v>
      </c>
      <c r="F181" s="45" t="str">
        <f t="shared" si="26"/>
        <v>-</v>
      </c>
    </row>
    <row r="182" spans="1:6" ht="12.75" customHeight="1" x14ac:dyDescent="0.2">
      <c r="A182" s="63">
        <v>3234</v>
      </c>
      <c r="B182" s="65" t="s">
        <v>365</v>
      </c>
      <c r="C182" s="247" t="s">
        <v>366</v>
      </c>
      <c r="D182" s="194">
        <v>4483.41</v>
      </c>
      <c r="E182" s="194">
        <v>4733.67</v>
      </c>
      <c r="F182" s="45">
        <f t="shared" si="26"/>
        <v>105.58191198217428</v>
      </c>
    </row>
    <row r="183" spans="1:6" ht="12.75" customHeight="1" x14ac:dyDescent="0.2">
      <c r="A183" s="63">
        <v>3235</v>
      </c>
      <c r="B183" s="64" t="s">
        <v>367</v>
      </c>
      <c r="C183" s="247" t="s">
        <v>368</v>
      </c>
      <c r="D183" s="194">
        <v>1284.3499999999999</v>
      </c>
      <c r="E183" s="194">
        <v>1341.2</v>
      </c>
      <c r="F183" s="45">
        <f t="shared" si="26"/>
        <v>104.42636353019037</v>
      </c>
    </row>
    <row r="184" spans="1:6" ht="12.75" customHeight="1" x14ac:dyDescent="0.2">
      <c r="A184" s="63">
        <v>3236</v>
      </c>
      <c r="B184" s="64" t="s">
        <v>369</v>
      </c>
      <c r="C184" s="247" t="s">
        <v>370</v>
      </c>
      <c r="D184" s="194">
        <v>1306.69</v>
      </c>
      <c r="E184" s="194">
        <v>3294.97</v>
      </c>
      <c r="F184" s="45">
        <f t="shared" si="26"/>
        <v>252.16156854341881</v>
      </c>
    </row>
    <row r="185" spans="1:6" ht="12.75" customHeight="1" x14ac:dyDescent="0.2">
      <c r="A185" s="63">
        <v>3237</v>
      </c>
      <c r="B185" s="64" t="s">
        <v>371</v>
      </c>
      <c r="C185" s="247" t="s">
        <v>372</v>
      </c>
      <c r="D185" s="194">
        <v>2473.5300000000002</v>
      </c>
      <c r="E185" s="194">
        <v>3389.65</v>
      </c>
      <c r="F185" s="45">
        <f t="shared" si="26"/>
        <v>137.03694719692098</v>
      </c>
    </row>
    <row r="186" spans="1:6" ht="12.75" customHeight="1" x14ac:dyDescent="0.2">
      <c r="A186" s="63">
        <v>3238</v>
      </c>
      <c r="B186" s="64" t="s">
        <v>373</v>
      </c>
      <c r="C186" s="247" t="s">
        <v>374</v>
      </c>
      <c r="D186" s="194">
        <v>3180.43</v>
      </c>
      <c r="E186" s="194">
        <v>3989.71</v>
      </c>
      <c r="F186" s="45">
        <f t="shared" si="26"/>
        <v>125.44561584439842</v>
      </c>
    </row>
    <row r="187" spans="1:6" ht="12.75" customHeight="1" x14ac:dyDescent="0.2">
      <c r="A187" s="63">
        <v>3239</v>
      </c>
      <c r="B187" s="64" t="s">
        <v>375</v>
      </c>
      <c r="C187" s="247" t="s">
        <v>376</v>
      </c>
      <c r="D187" s="194">
        <v>21697.74</v>
      </c>
      <c r="E187" s="194">
        <v>28919.14</v>
      </c>
      <c r="F187" s="45">
        <f t="shared" si="26"/>
        <v>133.28180722969302</v>
      </c>
    </row>
    <row r="188" spans="1:6" ht="12.75" customHeight="1" x14ac:dyDescent="0.2">
      <c r="A188" s="63">
        <v>324</v>
      </c>
      <c r="B188" s="64" t="s">
        <v>377</v>
      </c>
      <c r="C188" s="247" t="s">
        <v>378</v>
      </c>
      <c r="D188" s="194">
        <v>0</v>
      </c>
      <c r="E188" s="194">
        <v>60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7046.7900000000009</v>
      </c>
      <c r="E194" s="60">
        <f t="shared" si="36"/>
        <v>6870.1900000000005</v>
      </c>
      <c r="F194" s="45">
        <f t="shared" si="26"/>
        <v>97.49389438311627</v>
      </c>
    </row>
    <row r="195" spans="1:6" ht="12.75" customHeight="1" x14ac:dyDescent="0.2">
      <c r="A195" s="63">
        <v>3291</v>
      </c>
      <c r="B195" s="183" t="s">
        <v>391</v>
      </c>
      <c r="C195" s="247" t="s">
        <v>392</v>
      </c>
      <c r="D195" s="194">
        <v>60.01</v>
      </c>
      <c r="E195" s="194"/>
      <c r="F195" s="45">
        <f t="shared" si="26"/>
        <v>0</v>
      </c>
    </row>
    <row r="196" spans="1:6" ht="12.75" customHeight="1" x14ac:dyDescent="0.2">
      <c r="A196" s="63">
        <v>3292</v>
      </c>
      <c r="B196" s="64" t="s">
        <v>393</v>
      </c>
      <c r="C196" s="247" t="s">
        <v>394</v>
      </c>
      <c r="D196" s="194">
        <v>2590</v>
      </c>
      <c r="E196" s="194">
        <v>2655</v>
      </c>
      <c r="F196" s="45">
        <f t="shared" si="26"/>
        <v>102.50965250965251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463.09</v>
      </c>
      <c r="E198" s="194">
        <v>345</v>
      </c>
      <c r="F198" s="45">
        <f t="shared" si="26"/>
        <v>74.499557321470988</v>
      </c>
    </row>
    <row r="199" spans="1:6" ht="12.75" customHeight="1" x14ac:dyDescent="0.2">
      <c r="A199" s="63">
        <v>3295</v>
      </c>
      <c r="B199" s="64" t="s">
        <v>399</v>
      </c>
      <c r="C199" s="247" t="s">
        <v>400</v>
      </c>
      <c r="D199" s="194">
        <v>3773.69</v>
      </c>
      <c r="E199" s="194">
        <v>3770.19</v>
      </c>
      <c r="F199" s="45">
        <f t="shared" si="26"/>
        <v>99.907252583015563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160</v>
      </c>
      <c r="E201" s="194">
        <v>100</v>
      </c>
      <c r="F201" s="45">
        <f t="shared" si="26"/>
        <v>62.5</v>
      </c>
    </row>
    <row r="202" spans="1:6" ht="12.75" customHeight="1" x14ac:dyDescent="0.2">
      <c r="A202" s="63">
        <v>34</v>
      </c>
      <c r="B202" s="183" t="s">
        <v>405</v>
      </c>
      <c r="C202" s="247" t="s">
        <v>406</v>
      </c>
      <c r="D202" s="60">
        <f t="shared" ref="D202:E202" si="37">D203+D208+D216</f>
        <v>838.58</v>
      </c>
      <c r="E202" s="60">
        <f t="shared" si="37"/>
        <v>377.96</v>
      </c>
      <c r="F202" s="45">
        <f t="shared" si="26"/>
        <v>45.071430274988664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838.58</v>
      </c>
      <c r="E216" s="60">
        <f t="shared" si="40"/>
        <v>377.96</v>
      </c>
      <c r="F216" s="45">
        <f t="shared" si="26"/>
        <v>45.071430274988664</v>
      </c>
    </row>
    <row r="217" spans="1:6" ht="12.75" customHeight="1" x14ac:dyDescent="0.2">
      <c r="A217" s="63">
        <v>3431</v>
      </c>
      <c r="B217" s="182" t="s">
        <v>435</v>
      </c>
      <c r="C217" s="247" t="s">
        <v>436</v>
      </c>
      <c r="D217" s="194">
        <v>836.62</v>
      </c>
      <c r="E217" s="194">
        <v>371.2</v>
      </c>
      <c r="F217" s="45">
        <f t="shared" si="26"/>
        <v>44.369008629963425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1.96</v>
      </c>
      <c r="E219" s="194">
        <v>6.76</v>
      </c>
      <c r="F219" s="45">
        <f t="shared" si="26"/>
        <v>344.89795918367349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6827.11</v>
      </c>
      <c r="E262" s="60">
        <f t="shared" si="55"/>
        <v>6355.58</v>
      </c>
      <c r="F262" s="45">
        <f t="shared" ref="F262:F268" si="56">IF(D262&lt;&gt;0,IF(E262/D262&gt;=100,"&gt;&gt;100",E262/D262*100),"-")</f>
        <v>93.093270798331957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6827.11</v>
      </c>
      <c r="E269" s="60">
        <f t="shared" si="58"/>
        <v>6355.58</v>
      </c>
      <c r="F269" s="45">
        <f t="shared" ref="F269:F272" si="59">IF(D269&lt;&gt;0,IF(E269/D269&gt;=100,"&gt;&gt;100",E269/D269*100),"-")</f>
        <v>93.093270798331957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6827.11</v>
      </c>
      <c r="E271" s="194">
        <v>6355.58</v>
      </c>
      <c r="F271" s="45">
        <f t="shared" si="59"/>
        <v>93.093270798331957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363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363</v>
      </c>
      <c r="F274" s="45" t="str">
        <f t="shared" si="61"/>
        <v>-</v>
      </c>
    </row>
    <row r="275" spans="1:6" ht="12.75" customHeight="1" x14ac:dyDescent="0.2">
      <c r="A275" s="63">
        <v>3811</v>
      </c>
      <c r="B275" s="64" t="s">
        <v>542</v>
      </c>
      <c r="C275" s="247" t="s">
        <v>543</v>
      </c>
      <c r="D275" s="194">
        <v>0</v>
      </c>
      <c r="E275" s="194">
        <v>363</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2282321.44</v>
      </c>
      <c r="E299" s="60">
        <f>E152-E297+E298</f>
        <v>2722060.23</v>
      </c>
      <c r="F299" s="45">
        <f t="shared" si="68"/>
        <v>119.26717167411792</v>
      </c>
    </row>
    <row r="300" spans="1:6" ht="12.75" customHeight="1" x14ac:dyDescent="0.2">
      <c r="A300" s="63" t="s">
        <v>581</v>
      </c>
      <c r="B300" s="64" t="s">
        <v>592</v>
      </c>
      <c r="C300" s="247" t="s">
        <v>593</v>
      </c>
      <c r="D300" s="60">
        <f>IF(D6&gt;=D299,D6-D299,0)</f>
        <v>35527.949999999721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28524.469999999739</v>
      </c>
      <c r="F301" s="45" t="str">
        <f t="shared" si="68"/>
        <v>-</v>
      </c>
    </row>
    <row r="302" spans="1:6" ht="12.75" customHeight="1" x14ac:dyDescent="0.2">
      <c r="A302" s="63">
        <v>92211</v>
      </c>
      <c r="B302" s="64" t="s">
        <v>596</v>
      </c>
      <c r="C302" s="247" t="s">
        <v>597</v>
      </c>
      <c r="D302" s="194">
        <v>34240.870000000003</v>
      </c>
      <c r="E302" s="194">
        <v>13356.45</v>
      </c>
      <c r="F302" s="45">
        <f t="shared" si="68"/>
        <v>39.007332465559429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190930.13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56412.37</v>
      </c>
      <c r="E360" s="60">
        <f t="shared" si="86"/>
        <v>93067.59</v>
      </c>
      <c r="F360" s="45">
        <f t="shared" si="72"/>
        <v>164.97727360151683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45886.18</v>
      </c>
      <c r="E373" s="60">
        <f t="shared" si="90"/>
        <v>57491.740000000005</v>
      </c>
      <c r="F373" s="45">
        <f t="shared" si="72"/>
        <v>125.29205961359173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4522.88</v>
      </c>
      <c r="E379" s="60">
        <f t="shared" si="92"/>
        <v>18603.02</v>
      </c>
      <c r="F379" s="45">
        <f t="shared" si="72"/>
        <v>411.30916584123389</v>
      </c>
    </row>
    <row r="380" spans="1:6" ht="12.75" customHeight="1" x14ac:dyDescent="0.2">
      <c r="A380" s="63">
        <v>4221</v>
      </c>
      <c r="B380" s="64" t="s">
        <v>647</v>
      </c>
      <c r="C380" s="247" t="s">
        <v>739</v>
      </c>
      <c r="D380" s="194">
        <v>2122.5</v>
      </c>
      <c r="E380" s="194">
        <v>9877.5</v>
      </c>
      <c r="F380" s="45">
        <f t="shared" si="72"/>
        <v>465.37102473498237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2400.38</v>
      </c>
      <c r="E382" s="194">
        <v>3758.44</v>
      </c>
      <c r="F382" s="45">
        <f t="shared" si="72"/>
        <v>156.57687532807304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4967.08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41363.300000000003</v>
      </c>
      <c r="E393" s="60">
        <f t="shared" si="94"/>
        <v>38888.720000000001</v>
      </c>
      <c r="F393" s="45">
        <f t="shared" si="72"/>
        <v>94.01745025179325</v>
      </c>
    </row>
    <row r="394" spans="1:6" ht="12.75" customHeight="1" x14ac:dyDescent="0.2">
      <c r="A394" s="63">
        <v>4241</v>
      </c>
      <c r="B394" s="64" t="s">
        <v>756</v>
      </c>
      <c r="C394" s="247" t="s">
        <v>757</v>
      </c>
      <c r="D394" s="194">
        <v>41363.300000000003</v>
      </c>
      <c r="E394" s="194">
        <v>38888.720000000001</v>
      </c>
      <c r="F394" s="45">
        <f t="shared" si="72"/>
        <v>94.01745025179325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10526.19</v>
      </c>
      <c r="E412" s="60">
        <f t="shared" si="100"/>
        <v>35575.85</v>
      </c>
      <c r="F412" s="45">
        <f t="shared" si="72"/>
        <v>337.97461379663486</v>
      </c>
    </row>
    <row r="413" spans="1:6" ht="12.75" customHeight="1" x14ac:dyDescent="0.2">
      <c r="A413" s="63">
        <v>451</v>
      </c>
      <c r="B413" s="64" t="s">
        <v>784</v>
      </c>
      <c r="C413" s="247" t="s">
        <v>785</v>
      </c>
      <c r="D413" s="194">
        <v>10526.19</v>
      </c>
      <c r="E413" s="194">
        <v>35575.85</v>
      </c>
      <c r="F413" s="45">
        <f t="shared" si="72"/>
        <v>337.97461379663486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56412.37</v>
      </c>
      <c r="E418" s="60">
        <f t="shared" si="102"/>
        <v>93067.59</v>
      </c>
      <c r="F418" s="45">
        <f t="shared" si="72"/>
        <v>164.97727360151683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2317849.3899999997</v>
      </c>
      <c r="E422" s="60">
        <f>E6+E308</f>
        <v>2693535.7600000002</v>
      </c>
      <c r="F422" s="45">
        <f t="shared" si="72"/>
        <v>116.2084029972284</v>
      </c>
    </row>
    <row r="423" spans="1:6" ht="12.75" customHeight="1" x14ac:dyDescent="0.2">
      <c r="A423" s="63" t="s">
        <v>581</v>
      </c>
      <c r="B423" s="64" t="s">
        <v>804</v>
      </c>
      <c r="C423" s="247" t="s">
        <v>805</v>
      </c>
      <c r="D423" s="60">
        <f t="shared" ref="D423:E423" si="103">D299+D360</f>
        <v>2338733.81</v>
      </c>
      <c r="E423" s="60">
        <f t="shared" si="103"/>
        <v>2815127.82</v>
      </c>
      <c r="F423" s="45">
        <f t="shared" si="72"/>
        <v>120.36974058197755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20884.420000000391</v>
      </c>
      <c r="E425" s="60">
        <f t="shared" si="105"/>
        <v>121592.05999999959</v>
      </c>
      <c r="F425" s="45">
        <f t="shared" si="72"/>
        <v>582.21420561354978</v>
      </c>
    </row>
    <row r="426" spans="1:6" ht="12.75" customHeight="1" x14ac:dyDescent="0.2">
      <c r="A426" s="251" t="s">
        <v>810</v>
      </c>
      <c r="B426" s="183" t="s">
        <v>811</v>
      </c>
      <c r="C426" s="252" t="s">
        <v>812</v>
      </c>
      <c r="D426" s="60">
        <f t="shared" ref="D426:E426" si="106">IF(D302-D303+D419-D420&gt;=0,D302-D303+D419-D420,0)</f>
        <v>34240.870000000003</v>
      </c>
      <c r="E426" s="60">
        <f t="shared" si="106"/>
        <v>13356.45</v>
      </c>
      <c r="F426" s="45">
        <f t="shared" si="72"/>
        <v>39.007332465559429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190930.13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2317849.3899999997</v>
      </c>
      <c r="E643" s="60">
        <f>E422+E430</f>
        <v>2693535.7600000002</v>
      </c>
      <c r="F643" s="45">
        <f t="shared" si="109"/>
        <v>116.2084029972284</v>
      </c>
    </row>
    <row r="644" spans="1:6" ht="12.75" customHeight="1" x14ac:dyDescent="0.2">
      <c r="A644" s="63" t="s">
        <v>581</v>
      </c>
      <c r="B644" s="64" t="s">
        <v>1237</v>
      </c>
      <c r="C644" s="247" t="s">
        <v>1238</v>
      </c>
      <c r="D644" s="60">
        <f>D423+D535</f>
        <v>2338733.81</v>
      </c>
      <c r="E644" s="60">
        <f>E423+E535</f>
        <v>2815127.82</v>
      </c>
      <c r="F644" s="45">
        <f t="shared" si="109"/>
        <v>120.36974058197755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20884.420000000391</v>
      </c>
      <c r="E646" s="60">
        <f t="shared" si="164"/>
        <v>121592.05999999959</v>
      </c>
      <c r="F646" s="45">
        <f t="shared" si="109"/>
        <v>582.21420561354978</v>
      </c>
    </row>
    <row r="647" spans="1:6" ht="24" x14ac:dyDescent="0.2">
      <c r="A647" s="251" t="s">
        <v>1243</v>
      </c>
      <c r="B647" s="64" t="s">
        <v>1244</v>
      </c>
      <c r="C647" s="252" t="s">
        <v>1243</v>
      </c>
      <c r="D647" s="60">
        <f>IF(D426-D427+D641-D642&gt;=0,D426-D427+D641-D642,0)</f>
        <v>34240.870000000003</v>
      </c>
      <c r="E647" s="60">
        <f>IF(E426-E427+E641-E642&gt;=0,E426-E427+E641-E642,0)</f>
        <v>13356.45</v>
      </c>
      <c r="F647" s="45">
        <f t="shared" si="109"/>
        <v>39.007332465559429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13356.449999999611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108235.60999999959</v>
      </c>
      <c r="F650" s="45" t="str">
        <f t="shared" si="109"/>
        <v>-</v>
      </c>
    </row>
    <row r="651" spans="1:6" ht="24" x14ac:dyDescent="0.2">
      <c r="A651" s="249" t="s">
        <v>1251</v>
      </c>
      <c r="B651" s="184" t="s">
        <v>1252</v>
      </c>
      <c r="C651" s="250" t="s">
        <v>1251</v>
      </c>
      <c r="D651" s="196">
        <v>160063.73000000001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55251.34</v>
      </c>
      <c r="E653" s="194">
        <v>38447.120000000003</v>
      </c>
      <c r="F653" s="45">
        <f t="shared" ref="F653:F740" si="167">IF(D653&lt;&gt;0,IF(E653/D653&gt;=100,"&gt;&gt;100",E653/D653*100),"-")</f>
        <v>69.585859818060541</v>
      </c>
    </row>
    <row r="654" spans="1:6" ht="12.75" customHeight="1" x14ac:dyDescent="0.2">
      <c r="A654" s="63" t="s">
        <v>1256</v>
      </c>
      <c r="B654" s="64" t="s">
        <v>1257</v>
      </c>
      <c r="C654" s="247" t="s">
        <v>1256</v>
      </c>
      <c r="D654" s="194">
        <v>439300.67</v>
      </c>
      <c r="E654" s="194">
        <v>549897.18000000005</v>
      </c>
      <c r="F654" s="45">
        <f t="shared" si="167"/>
        <v>125.17558418474528</v>
      </c>
    </row>
    <row r="655" spans="1:6" ht="12.75" customHeight="1" x14ac:dyDescent="0.2">
      <c r="A655" s="63" t="s">
        <v>1258</v>
      </c>
      <c r="B655" s="64" t="s">
        <v>1259</v>
      </c>
      <c r="C655" s="247" t="s">
        <v>1258</v>
      </c>
      <c r="D655" s="194">
        <v>456104.89</v>
      </c>
      <c r="E655" s="194">
        <v>588344.30000000005</v>
      </c>
      <c r="F655" s="45">
        <f t="shared" si="167"/>
        <v>128.99320154186464</v>
      </c>
    </row>
    <row r="656" spans="1:6" ht="24" x14ac:dyDescent="0.2">
      <c r="A656" s="63">
        <v>11</v>
      </c>
      <c r="B656" s="64" t="s">
        <v>1260</v>
      </c>
      <c r="C656" s="247" t="s">
        <v>1261</v>
      </c>
      <c r="D656" s="60">
        <f t="shared" ref="D656:E656" si="168">+D653+D654-D655</f>
        <v>38447.119999999995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73</v>
      </c>
      <c r="E658" s="253">
        <v>73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60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7810.65</v>
      </c>
      <c r="E672" s="194">
        <v>30928.1</v>
      </c>
      <c r="F672" s="45">
        <f t="shared" si="167"/>
        <v>395.97344651213405</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10526.19</v>
      </c>
      <c r="E676" s="194"/>
      <c r="F676" s="45">
        <f t="shared" si="167"/>
        <v>0</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2141406.79</v>
      </c>
      <c r="E683" s="192">
        <v>2416089.9</v>
      </c>
      <c r="F683" s="71">
        <f t="shared" si="167"/>
        <v>112.8272270024884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41245.230000000003</v>
      </c>
      <c r="E685" s="194">
        <v>38439.230000000003</v>
      </c>
      <c r="F685" s="45">
        <f t="shared" si="167"/>
        <v>93.196789059001489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3939</v>
      </c>
      <c r="F702" s="71" t="str">
        <f t="shared" si="167"/>
        <v>-</v>
      </c>
    </row>
    <row r="703" spans="1:6" ht="12.75" customHeight="1" x14ac:dyDescent="0.2">
      <c r="A703" s="70">
        <v>63812</v>
      </c>
      <c r="B703" s="182" t="s">
        <v>1340</v>
      </c>
      <c r="C703" s="278" t="s">
        <v>1341</v>
      </c>
      <c r="D703" s="192">
        <v>35031.58</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6664.04</v>
      </c>
      <c r="E724" s="192">
        <v>12011</v>
      </c>
      <c r="F724" s="71">
        <f t="shared" si="167"/>
        <v>180.23601298911771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2408.61</v>
      </c>
      <c r="E733" s="192">
        <v>1765.76</v>
      </c>
      <c r="F733" s="71">
        <f t="shared" si="167"/>
        <v>73.310332515434212</v>
      </c>
    </row>
    <row r="734" spans="1:6" ht="12.75" customHeight="1" x14ac:dyDescent="0.2">
      <c r="A734" s="70">
        <v>32121</v>
      </c>
      <c r="B734" s="65" t="s">
        <v>1397</v>
      </c>
      <c r="C734" s="278" t="s">
        <v>1398</v>
      </c>
      <c r="D734" s="192">
        <v>67577.97</v>
      </c>
      <c r="E734" s="192">
        <v>74827.820000000007</v>
      </c>
      <c r="F734" s="71">
        <f t="shared" si="167"/>
        <v>110.72812634058111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557.27</v>
      </c>
      <c r="E736" s="194">
        <v>1776.28</v>
      </c>
      <c r="F736" s="45">
        <f t="shared" si="167"/>
        <v>318.74674753710053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302.39</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3191.42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6827.11</v>
      </c>
      <c r="E855" s="194">
        <v>6355.58</v>
      </c>
      <c r="F855" s="45">
        <f t="shared" si="169"/>
        <v>93.093270798331957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50"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1842259.4100000004</v>
      </c>
      <c r="E6" s="180">
        <f t="shared" si="0"/>
        <v>1987167.5500000003</v>
      </c>
      <c r="F6" s="181">
        <f t="shared" ref="F6:F298" si="1">IF(D6&gt;0,IF(E6/D6&gt;=100,"&gt;&gt;100",E6/D6*100),"-")</f>
        <v>107.86578367918338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1643641.0700000003</v>
      </c>
      <c r="E7" s="79">
        <f t="shared" si="2"/>
        <v>1691194.4100000004</v>
      </c>
      <c r="F7" s="71">
        <f t="shared" si="1"/>
        <v>102.89317058742029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69518.61</v>
      </c>
      <c r="E8" s="79">
        <f>E9+E10-E11</f>
        <v>69518.61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69518.61</v>
      </c>
      <c r="E9" s="192">
        <v>69518.61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1574122.4600000002</v>
      </c>
      <c r="E12" s="79">
        <f t="shared" si="3"/>
        <v>1586099.9500000002</v>
      </c>
      <c r="F12" s="71">
        <f t="shared" si="1"/>
        <v>100.76089950460398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1414741.9400000002</v>
      </c>
      <c r="E13" s="79">
        <f t="shared" si="4"/>
        <v>1391367.4400000002</v>
      </c>
      <c r="F13" s="71">
        <f t="shared" si="1"/>
        <v>98.347790551823181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1809125.32</v>
      </c>
      <c r="E15" s="192">
        <v>1809125.32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11755.56</v>
      </c>
      <c r="E17" s="192">
        <v>11755.56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406138.94</v>
      </c>
      <c r="E18" s="192">
        <v>429513.44</v>
      </c>
      <c r="F18" s="71">
        <f t="shared" si="1"/>
        <v>105.75529645101255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62143.95000000007</v>
      </c>
      <c r="E19" s="79">
        <f t="shared" si="5"/>
        <v>58607.22000000003</v>
      </c>
      <c r="F19" s="71">
        <f t="shared" si="1"/>
        <v>94.30881043126476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218482.92</v>
      </c>
      <c r="E20" s="192">
        <v>216171.83</v>
      </c>
      <c r="F20" s="71">
        <f t="shared" si="1"/>
        <v>98.942210219453301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2947.98</v>
      </c>
      <c r="E21" s="192">
        <v>2947.98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6854.82</v>
      </c>
      <c r="E22" s="192">
        <v>10613.26</v>
      </c>
      <c r="F22" s="71">
        <f t="shared" si="1"/>
        <v>154.82915671016889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8449.06</v>
      </c>
      <c r="E24" s="192">
        <v>8449.06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14480.48</v>
      </c>
      <c r="E25" s="192">
        <v>14480.48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37406.620000000003</v>
      </c>
      <c r="E26" s="192">
        <v>38342.410000000003</v>
      </c>
      <c r="F26" s="71">
        <f t="shared" si="1"/>
        <v>102.5016694905875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226477.93</v>
      </c>
      <c r="E28" s="192">
        <v>232397.8</v>
      </c>
      <c r="F28" s="71">
        <f t="shared" si="1"/>
        <v>102.61388383406718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336.41</v>
      </c>
      <c r="E30" s="192">
        <v>336.41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336.41</v>
      </c>
      <c r="E34" s="192">
        <v>336.41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97236.57</v>
      </c>
      <c r="E35" s="79">
        <f t="shared" si="7"/>
        <v>136125.29</v>
      </c>
      <c r="F35" s="71">
        <f t="shared" si="1"/>
        <v>139.99392409666444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97236.57</v>
      </c>
      <c r="E36" s="192">
        <v>136125.29</v>
      </c>
      <c r="F36" s="71">
        <f t="shared" si="1"/>
        <v>139.99392409666444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71645.42</v>
      </c>
      <c r="E54" s="192">
        <v>74262.539999999994</v>
      </c>
      <c r="F54" s="71">
        <f t="shared" si="1"/>
        <v>103.65287829982712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71645.42</v>
      </c>
      <c r="E55" s="192">
        <v>74262.539999999994</v>
      </c>
      <c r="F55" s="71">
        <f t="shared" si="1"/>
        <v>103.65287829982712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35575.85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35575.85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198618.34</v>
      </c>
      <c r="E69" s="79">
        <f>E70+E82+E88+E119+E135+E147+E165+E171</f>
        <v>295973.14</v>
      </c>
      <c r="F69" s="71">
        <f t="shared" si="1"/>
        <v>149.01601735267752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38447.119999999995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37786.629999999997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37786.629999999997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660.49</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107.49</v>
      </c>
      <c r="E82" s="79">
        <f>SUM(E83:E85)-E86+E87</f>
        <v>2205.13</v>
      </c>
      <c r="F82" s="71">
        <f t="shared" si="1"/>
        <v>2051.4745557726305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107.49</v>
      </c>
      <c r="E87" s="192">
        <v>2205.13</v>
      </c>
      <c r="F87" s="71">
        <f t="shared" si="1"/>
        <v>2051.4745557726305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293768.01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190930.13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190930.13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102837.88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160063.73000000001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160063.73000000001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1842259.41</v>
      </c>
      <c r="E176" s="79">
        <f>E177+E251</f>
        <v>1987167.5499999998</v>
      </c>
      <c r="F176" s="71">
        <f t="shared" si="1"/>
        <v>107.86578367918338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185261.88999999998</v>
      </c>
      <c r="E177" s="79">
        <f>E178+E197+E203+E219+E247+E248</f>
        <v>213278.62</v>
      </c>
      <c r="F177" s="71">
        <f t="shared" si="1"/>
        <v>115.12277025782261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184667.47999999998</v>
      </c>
      <c r="E178" s="79">
        <f>SUM(E179:E181)+E185+E186+SUM(E194:E196)</f>
        <v>212133.85</v>
      </c>
      <c r="F178" s="71">
        <f t="shared" si="1"/>
        <v>114.87342005208498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169505.43</v>
      </c>
      <c r="E179" s="192">
        <v>198484.57</v>
      </c>
      <c r="F179" s="71">
        <f t="shared" si="1"/>
        <v>117.09629007165141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14834.24</v>
      </c>
      <c r="E180" s="192">
        <v>13649.28</v>
      </c>
      <c r="F180" s="71">
        <f t="shared" si="1"/>
        <v>92.011993873632903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90.26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90.26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130.06</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107.49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594.41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594.41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1144.77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1656997.52</v>
      </c>
      <c r="E251" s="79">
        <f>+E252+E255-E264+E274+E291</f>
        <v>1773888.9299999997</v>
      </c>
      <c r="F251" s="71">
        <f t="shared" si="1"/>
        <v>107.05441067890069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1643641.07</v>
      </c>
      <c r="E252" s="79">
        <f>E253-E254</f>
        <v>1691194.41</v>
      </c>
      <c r="F252" s="71">
        <f t="shared" si="1"/>
        <v>102.89317058742027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1643641.07</v>
      </c>
      <c r="E253" s="192">
        <v>1691194.41</v>
      </c>
      <c r="F253" s="71">
        <f t="shared" si="1"/>
        <v>102.89317058742027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13356.45</v>
      </c>
      <c r="E255" s="79">
        <f>E256-E260</f>
        <v>-108235.61</v>
      </c>
      <c r="F255" s="71">
        <f t="shared" si="1"/>
        <v>-810.36210969232093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13356.45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13356.45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108235.61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108235.61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190930.13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190930.13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190930.13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293768.01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107.49</v>
      </c>
      <c r="E308" s="192">
        <v>2205.13</v>
      </c>
      <c r="F308" s="71">
        <f t="shared" si="43"/>
        <v>2051.4745557726305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184667.48</v>
      </c>
      <c r="E337" s="192">
        <v>212133.85</v>
      </c>
      <c r="F337" s="71">
        <f t="shared" si="43"/>
        <v>114.87342005208497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594.41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1144.77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3"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2338733.8099999996</v>
      </c>
      <c r="E114" s="60">
        <f t="shared" si="22"/>
        <v>2815127.82</v>
      </c>
      <c r="F114" s="45">
        <f t="shared" si="1"/>
        <v>120.36974058197758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2218943.7599999998</v>
      </c>
      <c r="E115" s="60">
        <f t="shared" si="23"/>
        <v>2672530.3199999998</v>
      </c>
      <c r="F115" s="45">
        <f t="shared" si="1"/>
        <v>120.44155278635813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2218943.7599999998</v>
      </c>
      <c r="E117" s="194">
        <v>2672530.3199999998</v>
      </c>
      <c r="F117" s="45">
        <f t="shared" si="1"/>
        <v>120.44155278635813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118727.85</v>
      </c>
      <c r="E126" s="194">
        <v>141533.57</v>
      </c>
      <c r="F126" s="45">
        <f t="shared" si="1"/>
        <v>119.20839971413615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1062.2</v>
      </c>
      <c r="E128" s="194">
        <v>1063.93</v>
      </c>
      <c r="F128" s="45">
        <f t="shared" si="1"/>
        <v>100.16286951609868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2338733.8099999996</v>
      </c>
      <c r="E141" s="81">
        <f t="shared" si="28"/>
        <v>2815127.82</v>
      </c>
      <c r="F141" s="61">
        <f t="shared" si="1"/>
        <v>120.36974058197758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45514.25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45514.25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45514.25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45514.25</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5"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185261.89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2669776.73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2568011.9299999997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2256924.38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303531.01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377.96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6355.58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363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460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90366.74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11398.06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2641760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2540438.0700000003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2227945.2400000002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304715.96999999997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468.22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6485.64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363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90961.15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10360.780000000001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213278.62000000011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213278.62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212133.85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1144.77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23202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cp:lastModifiedBy>
  <cp:lastPrinted>2026-01-29T08:42:31Z</cp:lastPrinted>
  <dcterms:created xsi:type="dcterms:W3CDTF">2022-04-01T05:14:30Z</dcterms:created>
  <dcterms:modified xsi:type="dcterms:W3CDTF">2026-01-29T08:51:43Z</dcterms:modified>
</cp:coreProperties>
</file>